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imate" state="visible" r:id="rId4"/>
    <sheet sheetId="2" name="Floor Takeoff" state="visible" r:id="rId5"/>
    <sheet sheetId="3" name="Unit Prices" state="visible" r:id="rId6"/>
    <sheet sheetId="4" name="How to Use" state="visible" r:id="rId7"/>
  </sheets>
  <definedNames>
    <definedName name="_xlnm.Print_Area" localSheetId="0">'Estimate'!$A1:$G82</definedName>
  </definedNames>
  <calcPr calcId="171027" fullCalcOnLoad="1"/>
</workbook>
</file>

<file path=xl/sharedStrings.xml><?xml version="1.0" encoding="utf-8"?>
<sst xmlns="http://schemas.openxmlformats.org/spreadsheetml/2006/main" count="239" uniqueCount="177">
  <si>
    <t>Flooring Estimate</t>
  </si>
  <si>
    <t>Amber = your inputs</t>
  </si>
  <si>
    <t>Customer-facing estimate by phase — removal and prep, installation, trim and transitions — with tax, deposit and balance computed. Print fits one page.</t>
  </si>
  <si>
    <t>Amber cells are yours to fill in. Everything else calculates.</t>
  </si>
  <si>
    <t>YOUR COMPANY</t>
  </si>
  <si>
    <t>ESTIMATE</t>
  </si>
  <si>
    <t>Company</t>
  </si>
  <si>
    <t>Estimate no.</t>
  </si>
  <si>
    <t>Address</t>
  </si>
  <si>
    <t>Date</t>
  </si>
  <si>
    <t>Phone / email / license</t>
  </si>
  <si>
    <t>Valid until</t>
  </si>
  <si>
    <t>PREPARED FOR</t>
  </si>
  <si>
    <t>JOB</t>
  </si>
  <si>
    <t>Customer</t>
  </si>
  <si>
    <t>Job address</t>
  </si>
  <si>
    <t>Estimated start</t>
  </si>
  <si>
    <t>Phone / email</t>
  </si>
  <si>
    <t>Prepared by</t>
  </si>
  <si>
    <t>JOB SPECS</t>
  </si>
  <si>
    <t>Floor area</t>
  </si>
  <si>
    <t>Flooring</t>
  </si>
  <si>
    <t>Rooms</t>
  </si>
  <si>
    <t>Subfloor</t>
  </si>
  <si>
    <t>Removal</t>
  </si>
  <si>
    <t>SCOPE OF WORK</t>
  </si>
  <si>
    <t>#</t>
  </si>
  <si>
    <t>DESCRIPTION</t>
  </si>
  <si>
    <t>QTY</t>
  </si>
  <si>
    <t>UNIT</t>
  </si>
  <si>
    <t>UNIT PRICE</t>
  </si>
  <si>
    <t>TAX?</t>
  </si>
  <si>
    <t>AMOUNT</t>
  </si>
  <si>
    <t>REMOVAL &amp; PREP</t>
  </si>
  <si>
    <t/>
  </si>
  <si>
    <t>Removal &amp; prep subtotal</t>
  </si>
  <si>
    <t>INSTALLATION</t>
  </si>
  <si>
    <t>Installation subtotal</t>
  </si>
  <si>
    <t>TRIM, TRANSITIONS &amp; OTHER</t>
  </si>
  <si>
    <t>Trim, transitions &amp; other subtotal</t>
  </si>
  <si>
    <t>Subtotal</t>
  </si>
  <si>
    <t>Taxable amount (lines marked Y)</t>
  </si>
  <si>
    <t>Sales tax — enter your rate (0% if tax is in your prices) →</t>
  </si>
  <si>
    <t>ESTIMATE TOTAL</t>
  </si>
  <si>
    <t>Deposit due on acceptance — enter % →</t>
  </si>
  <si>
    <t>Balance due on completion</t>
  </si>
  <si>
    <t>OPT.</t>
  </si>
  <si>
    <t>OPTIONAL ITEMS — PRICED SEPARATELY, NOT IN THE TOTAL</t>
  </si>
  <si>
    <t>ADD</t>
  </si>
  <si>
    <t>A</t>
  </si>
  <si>
    <t>B</t>
  </si>
  <si>
    <t>C</t>
  </si>
  <si>
    <t>TERMS — DEPOSIT, PAYMENT, LEVELING ALLOWANCE, EXCLUSIONS, WARRANTY</t>
  </si>
  <si>
    <t>ACCEPTED BY (CUSTOMER)</t>
  </si>
  <si>
    <t>ESTIMATED BY</t>
  </si>
  <si>
    <t>SIGNATURE</t>
  </si>
  <si>
    <t>PRINTED NAME / TITLE</t>
  </si>
  <si>
    <t>DATE</t>
  </si>
  <si>
    <t>Based on measurements taken before tear-out. Subfloor damage, moisture and owner changes are priced by written change order first. Check your state’s contract rules. Not legal advice.</t>
  </si>
  <si>
    <t>Free template by BuildWorkPro — buildworkpro.com/templates.</t>
  </si>
  <si>
    <t>Floor Takeoff</t>
  </si>
  <si>
    <t>One row per room or closet. Measure wall to wall (to cabinet faces in kitchens). Floor A and Floor B are the two new products you are installing.</t>
  </si>
  <si>
    <t>ROOM OR AREA</t>
  </si>
  <si>
    <t>EXISTING FLOOR TO REMOVE</t>
  </si>
  <si>
    <t>NEW FLOOR (A/B)</t>
  </si>
  <si>
    <t>LENGTH (FT)</t>
  </si>
  <si>
    <t>WIDTH (FT)</t>
  </si>
  <si>
    <t>AREA (SQ FT)</t>
  </si>
  <si>
    <t>PERIMETER (FT)</t>
  </si>
  <si>
    <t>DOORS &amp; OPEN SIDES (FT)</t>
  </si>
  <si>
    <t>TRIM (LF)</t>
  </si>
  <si>
    <t>Living room</t>
  </si>
  <si>
    <t>Carpet</t>
  </si>
  <si>
    <t>Dining room</t>
  </si>
  <si>
    <t>Tile</t>
  </si>
  <si>
    <t>Kitchen (to cabinet faces)</t>
  </si>
  <si>
    <t>Hallway</t>
  </si>
  <si>
    <t>Primary bedroom</t>
  </si>
  <si>
    <t>Primary closet</t>
  </si>
  <si>
    <t>Bedroom 2</t>
  </si>
  <si>
    <t>Bedroom 2 closet</t>
  </si>
  <si>
    <t>Bedroom 3</t>
  </si>
  <si>
    <t>Bedroom 3 closet</t>
  </si>
  <si>
    <t>Primary bath (excl. tub)</t>
  </si>
  <si>
    <t>Total measured</t>
  </si>
  <si>
    <t>Floor A — measured area (sq ft)</t>
  </si>
  <si>
    <t>Floor B — measured area (sq ft)</t>
  </si>
  <si>
    <t>ASSUMPTIONS — CHECK THE CARTON, THE BAG AND THE MANUFACTURER’S INSTRUCTIONS</t>
  </si>
  <si>
    <t>Floor A — product</t>
  </si>
  <si>
    <t>Luxury vinyl plank, 20-mil</t>
  </si>
  <si>
    <t>Floor A waste — around 10% straight lay, 15% or more diagonal or herringbone</t>
  </si>
  <si>
    <t>Floor A — sq ft per box (printed on the carton)</t>
  </si>
  <si>
    <t>Underlayment — sq ft per roll, net of laps (0 if the plank has an attached pad)</t>
  </si>
  <si>
    <t>Floor B — product</t>
  </si>
  <si>
    <t>Porcelain tile, 12" × 24"</t>
  </si>
  <si>
    <t>Floor B waste — more for small rooms, offsets, diagonal and herringbone</t>
  </si>
  <si>
    <t>Floor B — sq ft per box (printed on the carton)</t>
  </si>
  <si>
    <t>Thinset — sq ft per bag at your trowel notch (check the bag)</t>
  </si>
  <si>
    <t>Grout — sq ft per bag for your tile size and joint width (check the chart)</t>
  </si>
  <si>
    <t>Trim waste — cuts, miters and short offcuts</t>
  </si>
  <si>
    <t>Trim — length per piece (ft)</t>
  </si>
  <si>
    <t>Transitions — doorways where the floor type or height changes, plus exterior doors (count)</t>
  </si>
  <si>
    <t>Self-leveler — area to fill (sq ft)</t>
  </si>
  <si>
    <t>Self-leveler — average depth (inches)</t>
  </si>
  <si>
    <t>Self-leveler — yield per bag in cubic feet (check the bag)</t>
  </si>
  <si>
    <t>ORDER QUANTITIES</t>
  </si>
  <si>
    <t>QUANTITY</t>
  </si>
  <si>
    <t>Tear-out — carpet and pad</t>
  </si>
  <si>
    <t>SF</t>
  </si>
  <si>
    <t>Tear-out — ceramic or stone tile</t>
  </si>
  <si>
    <t>Tear-out — sheet vinyl or VCT</t>
  </si>
  <si>
    <t>Tear-out — wood or laminate</t>
  </si>
  <si>
    <t>Self-leveler (area × depth ÷ 12 ÷ yield)</t>
  </si>
  <si>
    <t>BAG</t>
  </si>
  <si>
    <t>Floor A — install area (price labor on measured sq ft)</t>
  </si>
  <si>
    <t>Floor A — boxes to order, with waste</t>
  </si>
  <si>
    <t>BOX</t>
  </si>
  <si>
    <t>Floor A — sq ft delivered (full boxes)</t>
  </si>
  <si>
    <t>Underlayment</t>
  </si>
  <si>
    <t>RL</t>
  </si>
  <si>
    <t>Floor B — install area (price labor on measured sq ft)</t>
  </si>
  <si>
    <t>Floor B — boxes to order, with waste</t>
  </si>
  <si>
    <t>Thinset</t>
  </si>
  <si>
    <t>Grout</t>
  </si>
  <si>
    <t>Quarter round or baseboard (perimeter − doors &amp; open sides)</t>
  </si>
  <si>
    <t>LF</t>
  </si>
  <si>
    <t>Trim pieces to order, with waste</t>
  </si>
  <si>
    <t>PC</t>
  </si>
  <si>
    <t>Transitions</t>
  </si>
  <si>
    <t>EA</t>
  </si>
  <si>
    <t>Boxes = ROUNDUP(measured sq ft × (1 + waste) ÷ sq ft per box). Price labor on the measured area and material on the full boxes you order. Leave the extra boxes with the owner: a later production run may not match for repairs.</t>
  </si>
  <si>
    <t>Free template by BuildWorkPro — buildworkpro.com/templates. Quantities are estimates; confirm coverage, flatness and installation requirements with the manufacturer.</t>
  </si>
  <si>
    <t>Unit Price Builder</t>
  </si>
  <si>
    <t>Internal — do not send. Builds each selling price from cost: material + labor + other, then overhead, then profit as a margin on price.</t>
  </si>
  <si>
    <t>Loaded labor rate ($/hr — wage + taxes + insurance + benefits)</t>
  </si>
  <si>
    <t>Overhead (% of cost — office, trucks, insurance, estimating)</t>
  </si>
  <si>
    <t>Profit margin (% of PRICE, not markup on cost)</t>
  </si>
  <si>
    <t>ITEM</t>
  </si>
  <si>
    <t>MATERIAL $/UNIT</t>
  </si>
  <si>
    <t>LABOR HRS/UNIT</t>
  </si>
  <si>
    <t>OTHER $/UNIT</t>
  </si>
  <si>
    <t>COST $/UNIT</t>
  </si>
  <si>
    <t>PRICE $/UNIT</t>
  </si>
  <si>
    <t>PROFIT $/UNIT</t>
  </si>
  <si>
    <t>Carpet, pad and tack strip removal, incl. disposal</t>
  </si>
  <si>
    <t>Ceramic tile removal on slab, grind thinset</t>
  </si>
  <si>
    <t>Self-leveler, primed and poured</t>
  </si>
  <si>
    <t>Luxury vinyl plank, 20-mil (23.64 sq ft box)</t>
  </si>
  <si>
    <t>Install LVP floating floor</t>
  </si>
  <si>
    <t>Install porcelain tile on slab</t>
  </si>
  <si>
    <t>Quarter round, primed MDF, installed</t>
  </si>
  <si>
    <t>Transition strip, installed</t>
  </si>
  <si>
    <t>Labor hours per unit come from your own crews: divide the hours a crew spent by the square feet it installed on your last few jobs. Material is delivered cost per box, roll or piece; "other" covers disposal, spacers, adhesive and consumables per unit.</t>
  </si>
  <si>
    <t>Price = cost × (1 + overhead) ÷ (1 − margin). A 15% markup on cost is only a 13% margin on price — the Markup vs Margin explanation is at buildworkpro.com/blog/construction-markup-vs-margin/.</t>
  </si>
  <si>
    <t>Free template by BuildWorkPro — buildworkpro.com/templates. Internal pricing sheet; copy the Price $/unit into the Estimate sheet.</t>
  </si>
  <si>
    <t>How to use the Flooring Estimate Template</t>
  </si>
  <si>
    <t>1.</t>
  </si>
  <si>
    <t>Measure the job on the Floor Takeoff sheet: one row per room and closet with length, width, the floor being removed, the new floor (A or B) and the doors and open sides that get no trim. Areas, tear-out, boxes, rolls, bags and trim compute.</t>
  </si>
  <si>
    <t>2.</t>
  </si>
  <si>
    <t>Build your selling prices on the Unit Prices sheet: material, labor hours and other cost per unit, your loaded labor rate, overhead, and profit as a margin on price.</t>
  </si>
  <si>
    <t>3.</t>
  </si>
  <si>
    <t>On the Estimate sheet, fill in your company, the customer and the job specs (area, flooring, rooms, subfloor, removal), and describe the scope in two or three sentences.</t>
  </si>
  <si>
    <t>4.</t>
  </si>
  <si>
    <t>Enter the line items under each phase with quantity, unit and unit price: material by the box, labor by measured square foot, trim by the linear foot. Mark taxable lines Y and enter your rate, or leave tax at 0% if it is already in your prices. Set the deposit.</t>
  </si>
  <si>
    <t>5.</t>
  </si>
  <si>
    <t>List optional items the customer can add (new baseboard, another room) — they are not in the total — then write your terms, including the leveling allowance and warranty.</t>
  </si>
  <si>
    <t>6.</t>
  </si>
  <si>
    <t>Print or save as PDF, walk the customer through it, and get the acceptance signature and deposit before you order material.</t>
  </si>
  <si>
    <t>TIPS FROM THE FIELD</t>
  </si>
  <si>
    <t>•</t>
  </si>
  <si>
    <t>Carry a floor-leveling allowance with a per-bag price. You cannot see the slab or subfloor until the old floor is up, and a written allowance settles the cost before tear-out.</t>
  </si>
  <si>
    <t>Price removal by what is coming out. Carpet comes up fast; glued tile and its thinset take several times the labor and produce much more debris.</t>
  </si>
  <si>
    <t>Order every box of a product from one production run and leave the extras with the owner. A later run may not match when a plank or tile needs replacing.</t>
  </si>
  <si>
    <t>Photograph the floor after tear-out. Photos make the leveling allowance and any change order easy to approve.</t>
  </si>
  <si>
    <t>In BuildWorkPro every estimate is a bid built from line items priced from your product catalog, with margin and overhead applied as rates. It goes out as a branded PDF for e-signature and converts into a project when the customer accepts.</t>
  </si>
  <si>
    <t>https://buildworkpro.com/features/construction-bidding/</t>
  </si>
  <si>
    <t>Free template by BuildWorkPro — https://buildworkpro.com/templates/. Free to use and share for your own business. Not legal, accounting or engineering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</si>
</sst>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mmm d, yyyy"/>
    <numFmt numFmtId="165" formatCode="&quot;$&quot;#,##0.00;[Red]-&quot;$&quot;#,##0.00;&quot;&quot;"/>
    <numFmt numFmtId="166" formatCode="&quot;$&quot;#,##0.00;[Red]-&quot;$&quot;#,##0.00"/>
    <numFmt numFmtId="167" formatCode="0.0%"/>
    <numFmt numFmtId="168" formatCode="#,##0.0;-#,##0.0;&quot;&quot;"/>
    <numFmt numFmtId="169" formatCode="#,##0;-#,##0;&quot;&quot;"/>
    <numFmt numFmtId="170" formatCode="0.000"/>
    <numFmt numFmtId="171" formatCode="0.0##;-0.0##;&quot;&quot;"/>
  </numFmts>
  <fonts count="21" x14ac:knownFonts="1">
    <font>
      <color theme="1"/>
      <family val="2"/>
      <scheme val="minor"/>
      <sz val="11"/>
      <name val="Calibri"/>
    </font>
    <font>
      <b/>
      <color rgb="FF1B1F24"/>
      <sz val="20"/>
      <name val="Calibri"/>
    </font>
    <font>
      <color rgb="FF4A5260"/>
      <sz val="10"/>
      <name val="Calibri"/>
    </font>
    <font>
      <i/>
      <color rgb="FF4A5260"/>
      <sz val="9"/>
      <name val="Calibri"/>
    </font>
    <font>
      <color rgb="FF1B1F24"/>
      <sz val="10"/>
      <name val="Calibri"/>
    </font>
    <font>
      <i/>
      <color rgb="FF4A5260"/>
      <sz val="8.5"/>
      <name val="Calibri"/>
    </font>
    <font>
      <b/>
      <color rgb="FF8B93A1"/>
      <sz val="7.5"/>
      <name val="Calibri"/>
    </font>
    <font>
      <color rgb="FF4A5260"/>
      <sz val="9"/>
      <name val="Calibri"/>
    </font>
    <font>
      <b/>
      <color rgb="FF4A5260"/>
      <sz val="7.5"/>
      <name val="Calibri"/>
    </font>
    <font>
      <b/>
      <color rgb="FF1B1F24"/>
      <sz val="8"/>
      <name val="Calibri"/>
    </font>
    <font>
      <color rgb="FF8B93A1"/>
      <sz val="10"/>
      <name val="Calibri"/>
    </font>
    <font>
      <b/>
      <color rgb="FF1B1F24"/>
      <sz val="9"/>
      <name val="Calibri"/>
    </font>
    <font>
      <b/>
      <color rgb="FF1B1F24"/>
      <sz val="10"/>
      <name val="Calibri"/>
    </font>
    <font>
      <b/>
      <sz val="12"/>
      <name val="Calibri"/>
    </font>
    <font>
      <b/>
      <color rgb="FF4A5260"/>
      <sz val="8"/>
      <name val="Calibri"/>
    </font>
    <font>
      <color rgb="FF8B93A1"/>
      <sz val="7"/>
      <name val="Calibri"/>
    </font>
    <font>
      <color rgb="FF8B93A1"/>
      <sz val="8"/>
      <name val="Calibri"/>
    </font>
    <font>
      <color rgb="FF4A5260"/>
      <sz val="9.5"/>
      <name val="Calibri"/>
    </font>
    <font>
      <color rgb="FF1B1F24"/>
      <sz val="9.5"/>
      <name val="Calibri"/>
    </font>
    <font>
      <b/>
      <color rgb="FF4A5260"/>
      <sz val="10"/>
      <name val="Calibri"/>
    </font>
    <font>
      <u/>
      <color rgb="FF2563EB"/>
      <sz val="9"/>
      <name val="Calibri"/>
    </font>
  </fonts>
  <fills count="4">
    <fill>
      <patternFill patternType="none"/>
    </fill>
    <fill>
      <patternFill patternType="gray125"/>
    </fill>
    <fill>
      <patternFill patternType="solid">
        <fgColor rgb="FFFFFBEB"/>
      </patternFill>
    </fill>
    <fill>
      <patternFill patternType="solid">
        <fgColor rgb="FFF3F5F8"/>
      </patternFill>
    </fill>
  </fills>
  <borders count="9">
    <border>
      <left/>
      <right/>
      <top/>
      <bottom/>
      <diagonal/>
    </border>
    <border>
      <left/>
      <right/>
      <top/>
      <bottom style="medium">
        <color rgb="FF2563EB"/>
      </bottom>
      <diagonal/>
    </border>
    <border>
      <left/>
      <right/>
      <top/>
      <bottom style="thin">
        <color rgb="FF8B93A1"/>
      </bottom>
      <diagonal/>
    </border>
    <border>
      <left/>
      <right/>
      <top style="thin">
        <color rgb="FFD7DCE3"/>
      </top>
      <bottom style="thin">
        <color rgb="FF4A5260"/>
      </bottom>
      <diagonal/>
    </border>
    <border>
      <left/>
      <right/>
      <top/>
      <bottom style="thin">
        <color rgb="FF1B1F24"/>
      </bottom>
      <diagonal/>
    </border>
    <border>
      <left/>
      <right/>
      <top/>
      <bottom style="thin">
        <color rgb="FFD7DCE3"/>
      </bottom>
      <diagonal/>
    </border>
    <border>
      <left/>
      <right/>
      <top style="thin">
        <color rgb="FF4A5260"/>
      </top>
      <bottom style="thin">
        <color rgb="FFD7DCE3"/>
      </bottom>
      <diagonal/>
    </border>
    <border>
      <left/>
      <right/>
      <top style="medium">
        <color rgb="FF1B1F24"/>
      </top>
      <bottom style="thin">
        <color rgb="FFD7DCE3"/>
      </bottom>
      <diagonal/>
    </border>
    <border>
      <left style="medium">
        <color rgb="FF2563EB"/>
      </left>
      <right/>
      <top/>
      <bottom/>
      <diagonal/>
    </border>
  </borders>
  <cellStyleXfs count="1">
    <xf numFmtId="0" fontId="0" fillId="0" borderId="0"/>
  </cellStyleXfs>
  <cellXfs count="58">
    <xf numFmtId="0" fontId="0" fillId="0" borderId="0" xfId="0"/>
    <xf numFmtId="0" fontId="1" fillId="0" borderId="0" xfId="0" applyFont="1" applyAlignment="1">
      <alignment vertical="center"/>
    </xf>
    <xf numFmtId="0" fontId="2" fillId="0" borderId="0" xfId="0" applyFont="1" applyAlignment="1">
      <alignment horizontal="right" vertical="center"/>
    </xf>
    <xf numFmtId="0" fontId="3" fillId="0" borderId="0" xfId="0" applyFont="1"/>
    <xf numFmtId="0" fontId="0" fillId="0" borderId="1" xfId="0" applyBorder="1"/>
    <xf numFmtId="0" fontId="4" fillId="2" borderId="2" xfId="0" applyFont="1" applyFill="1" applyBorder="1"/>
    <xf numFmtId="0" fontId="5" fillId="0" borderId="0" xfId="0" applyFont="1" applyAlignment="1">
      <alignment vertical="center"/>
    </xf>
    <xf numFmtId="0" fontId="6" fillId="0" borderId="0" xfId="0" applyFont="1"/>
    <xf numFmtId="0" fontId="7" fillId="0" borderId="0" xfId="0" applyFont="1" applyAlignment="1">
      <alignment vertical="center"/>
    </xf>
    <xf numFmtId="0" fontId="4" fillId="2" borderId="2" xfId="0" applyFont="1" applyFill="1" applyBorder="1" applyAlignment="1">
      <alignment horizontal="left" vertical="center"/>
    </xf>
    <xf numFmtId="164" fontId="4" fillId="2" borderId="2" xfId="0" applyNumberFormat="1" applyFont="1" applyFill="1" applyBorder="1" applyAlignment="1">
      <alignment horizontal="left" vertical="center"/>
    </xf>
    <xf numFmtId="0" fontId="4" fillId="2" borderId="2" xfId="0" applyFont="1" applyFill="1" applyBorder="1" applyAlignment="1">
      <alignment horizontal="left" vertical="center" wrapText="1"/>
    </xf>
    <xf numFmtId="0" fontId="8" fillId="3" borderId="3" xfId="0" applyFont="1" applyFill="1" applyBorder="1" applyAlignment="1">
      <alignment horizontal="center" vertical="bottom" wrapText="1"/>
    </xf>
    <xf numFmtId="0" fontId="8" fillId="3" borderId="3" xfId="0" applyFont="1" applyFill="1" applyBorder="1" applyAlignment="1">
      <alignment horizontal="left" vertical="bottom" wrapText="1"/>
    </xf>
    <xf numFmtId="0" fontId="8" fillId="3" borderId="3" xfId="0" applyFont="1" applyFill="1" applyBorder="1" applyAlignment="1">
      <alignment horizontal="right" vertical="bottom" wrapText="1"/>
    </xf>
    <xf numFmtId="0" fontId="9" fillId="0" borderId="4" xfId="0" applyFont="1" applyBorder="1" applyAlignment="1">
      <alignment vertical="bottom"/>
    </xf>
    <xf numFmtId="0" fontId="10" fillId="0" borderId="5" xfId="0" applyFont="1" applyBorder="1" applyAlignment="1">
      <alignment horizontal="center" vertical="center"/>
    </xf>
    <xf numFmtId="0" fontId="4" fillId="2" borderId="5" xfId="0" applyFont="1" applyFill="1" applyBorder="1" applyAlignment="1">
      <alignment horizontal="left" vertical="center" wrapText="1"/>
    </xf>
    <xf numFmtId="4" fontId="4" fillId="2" borderId="5" xfId="0" applyNumberFormat="1" applyFont="1" applyFill="1" applyBorder="1" applyAlignment="1">
      <alignment horizontal="right" vertical="center"/>
    </xf>
    <xf numFmtId="0" fontId="4" fillId="2" borderId="5" xfId="0" applyFont="1" applyFill="1" applyBorder="1" applyAlignment="1">
      <alignment horizontal="center" vertical="center"/>
    </xf>
    <xf numFmtId="165" fontId="4" fillId="2" borderId="5" xfId="0" applyNumberFormat="1" applyFont="1" applyFill="1" applyBorder="1" applyAlignment="1">
      <alignment horizontal="right" vertical="center"/>
    </xf>
    <xf numFmtId="165" fontId="4" fillId="0" borderId="5" xfId="0" applyNumberFormat="1" applyFont="1" applyBorder="1" applyAlignment="1">
      <alignment horizontal="right" vertical="center"/>
    </xf>
    <xf numFmtId="0" fontId="4" fillId="0" borderId="5" xfId="0" applyFont="1" applyBorder="1" applyAlignment="1">
      <alignment horizontal="left" vertical="center"/>
    </xf>
    <xf numFmtId="0" fontId="11" fillId="0" borderId="5" xfId="0" applyFont="1" applyBorder="1" applyAlignment="1">
      <alignment horizontal="left" vertical="center"/>
    </xf>
    <xf numFmtId="166" fontId="12" fillId="0" borderId="6" xfId="0" applyNumberFormat="1" applyFont="1" applyBorder="1" applyAlignment="1">
      <alignment horizontal="right" vertical="center"/>
    </xf>
    <xf numFmtId="0" fontId="12" fillId="0" borderId="7" xfId="0" applyFont="1" applyBorder="1" applyAlignment="1">
      <alignment horizontal="left" vertical="center"/>
    </xf>
    <xf numFmtId="166" fontId="12" fillId="0" borderId="7" xfId="0" applyNumberFormat="1" applyFont="1" applyBorder="1" applyAlignment="1">
      <alignment horizontal="right" vertical="center"/>
    </xf>
    <xf numFmtId="0" fontId="7" fillId="0" borderId="0" xfId="0" applyFont="1" applyAlignment="1">
      <alignment horizontal="left" vertical="top"/>
    </xf>
    <xf numFmtId="166" fontId="2" fillId="0" borderId="0" xfId="0" applyNumberFormat="1" applyFont="1" applyAlignment="1">
      <alignment horizontal="right" vertical="center"/>
    </xf>
    <xf numFmtId="10" fontId="4" fillId="2" borderId="2" xfId="0" applyNumberFormat="1" applyFont="1" applyFill="1" applyBorder="1" applyAlignment="1">
      <alignment horizontal="right" vertical="center"/>
    </xf>
    <xf numFmtId="166" fontId="4" fillId="0" borderId="0" xfId="0" applyNumberFormat="1" applyFont="1" applyAlignment="1">
      <alignment horizontal="right" vertical="center"/>
    </xf>
    <xf numFmtId="166" fontId="13" fillId="0" borderId="7" xfId="0" applyNumberFormat="1" applyFont="1" applyBorder="1" applyAlignment="1">
      <alignment horizontal="right" vertical="center"/>
    </xf>
    <xf numFmtId="167" fontId="4" fillId="2" borderId="2" xfId="0" applyNumberFormat="1" applyFont="1" applyFill="1" applyBorder="1" applyAlignment="1">
      <alignment horizontal="right" vertical="center"/>
    </xf>
    <xf numFmtId="0" fontId="14" fillId="0" borderId="0" xfId="0" applyFont="1"/>
    <xf numFmtId="0" fontId="4" fillId="0" borderId="4" xfId="0" applyFont="1" applyBorder="1"/>
    <xf numFmtId="0" fontId="15" fillId="0" borderId="0" xfId="0" applyFont="1"/>
    <xf numFmtId="0" fontId="7" fillId="3" borderId="8" xfId="0" applyFont="1" applyFill="1" applyBorder="1" applyAlignment="1">
      <alignment vertical="center" wrapText="1" indent="1"/>
    </xf>
    <xf numFmtId="0" fontId="16" fillId="0" borderId="0" xfId="0" applyFont="1" applyAlignment="1">
      <alignment vertical="top" wrapText="1"/>
    </xf>
    <xf numFmtId="0" fontId="4" fillId="2" borderId="5" xfId="0" applyFont="1" applyFill="1" applyBorder="1" applyAlignment="1">
      <alignment horizontal="left" vertical="center"/>
    </xf>
    <xf numFmtId="168" fontId="4" fillId="2" borderId="5" xfId="0" applyNumberFormat="1" applyFont="1" applyFill="1" applyBorder="1" applyAlignment="1">
      <alignment horizontal="right" vertical="center"/>
    </xf>
    <xf numFmtId="169" fontId="4" fillId="0" borderId="5" xfId="0" applyNumberFormat="1" applyFont="1" applyBorder="1" applyAlignment="1">
      <alignment horizontal="right" vertical="center"/>
    </xf>
    <xf numFmtId="169" fontId="4" fillId="2" borderId="5" xfId="0" applyNumberFormat="1" applyFont="1" applyFill="1" applyBorder="1" applyAlignment="1">
      <alignment horizontal="right" vertical="center"/>
    </xf>
    <xf numFmtId="3" fontId="12" fillId="0" borderId="7" xfId="0" applyNumberFormat="1" applyFont="1" applyBorder="1" applyAlignment="1">
      <alignment horizontal="right" vertical="center"/>
    </xf>
    <xf numFmtId="0" fontId="17" fillId="0" borderId="0" xfId="0" applyFont="1" applyAlignment="1">
      <alignment horizontal="left" vertical="top"/>
    </xf>
    <xf numFmtId="3" fontId="4" fillId="0" borderId="0" xfId="0" applyNumberFormat="1" applyFont="1" applyAlignment="1">
      <alignment horizontal="right" vertical="center"/>
    </xf>
    <xf numFmtId="2" fontId="4" fillId="2" borderId="2" xfId="0" applyNumberFormat="1" applyFont="1" applyFill="1" applyBorder="1" applyAlignment="1">
      <alignment horizontal="right" vertical="center"/>
    </xf>
    <xf numFmtId="3" fontId="4" fillId="2" borderId="2" xfId="0" applyNumberFormat="1" applyFont="1" applyFill="1" applyBorder="1" applyAlignment="1">
      <alignment horizontal="right" vertical="center"/>
    </xf>
    <xf numFmtId="1" fontId="4" fillId="2" borderId="2" xfId="0" applyNumberFormat="1" applyFont="1" applyFill="1" applyBorder="1" applyAlignment="1">
      <alignment horizontal="right" vertical="center"/>
    </xf>
    <xf numFmtId="170" fontId="4" fillId="2" borderId="2" xfId="0" applyNumberFormat="1" applyFont="1" applyFill="1" applyBorder="1" applyAlignment="1">
      <alignment horizontal="right" vertical="center"/>
    </xf>
    <xf numFmtId="0" fontId="18" fillId="0" borderId="0" xfId="0" applyFont="1" applyAlignment="1">
      <alignment horizontal="left" vertical="top"/>
    </xf>
    <xf numFmtId="0" fontId="17" fillId="0" borderId="0" xfId="0" applyFont="1" applyAlignment="1">
      <alignment horizontal="center" vertical="top"/>
    </xf>
    <xf numFmtId="166" fontId="4" fillId="2" borderId="2" xfId="0" applyNumberFormat="1" applyFont="1" applyFill="1" applyBorder="1" applyAlignment="1">
      <alignment horizontal="right" vertical="center"/>
    </xf>
    <xf numFmtId="171" fontId="4" fillId="2" borderId="5" xfId="0" applyNumberFormat="1" applyFont="1" applyFill="1" applyBorder="1" applyAlignment="1">
      <alignment horizontal="right" vertical="center"/>
    </xf>
    <xf numFmtId="0" fontId="19" fillId="0" borderId="0" xfId="0" applyFont="1" applyAlignment="1">
      <alignment horizontal="right" vertical="top"/>
    </xf>
    <xf numFmtId="0" fontId="4" fillId="0" borderId="0" xfId="0" applyFont="1" applyAlignment="1">
      <alignment horizontal="left" vertical="top" wrapText="1"/>
    </xf>
    <xf numFmtId="0" fontId="2" fillId="0" borderId="0" xfId="0" applyFont="1" applyAlignment="1">
      <alignment horizontal="right" vertical="top"/>
    </xf>
    <xf numFmtId="0" fontId="2" fillId="0" borderId="0" xfId="0" applyFont="1" applyAlignment="1">
      <alignment horizontal="left" vertical="top" wrapText="1"/>
    </xf>
    <xf numFmtId="0" fontId="2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buildworkpro.com/features/construction-bidding/" TargetMode="External"/><Relationship Id="rId2" Type="http://schemas.openxmlformats.org/officeDocument/2006/relationships/hyperlink" Target="https://buildworkpro.com/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workbookViewId="0" showGridLines="0"/>
  </sheetViews>
  <sheetFormatPr defaultRowHeight="15" outlineLevelRow="0" outlineLevelCol="0" x14ac:dyDescent="55"/>
  <cols>
    <col min="1" max="1" width="5" customWidth="1"/>
    <col min="2" max="2" width="44" customWidth="1"/>
    <col min="4" max="4" width="8" customWidth="1"/>
    <col min="5" max="5" width="13" customWidth="1"/>
    <col min="6" max="6" width="7" customWidth="1"/>
    <col min="7" max="7" width="15" customWidth="1"/>
  </cols>
  <sheetData>
    <row r="1" ht="30" customHeight="1" spans="1:7" x14ac:dyDescent="0.25">
      <c r="A1" s="1" t="s">
        <v>0</v>
      </c>
      <c r="E1" s="2" t="s">
        <v>1</v>
      </c>
      <c r="F1" s="2"/>
      <c r="G1" s="2"/>
    </row>
    <row r="2" spans="1:1" x14ac:dyDescent="0.25">
      <c r="A2" s="3" t="s">
        <v>2</v>
      </c>
    </row>
    <row r="3" ht="6" customHeight="1" spans="1:7" x14ac:dyDescent="0.25">
      <c r="A3" s="4"/>
      <c r="B3" s="4"/>
      <c r="C3" s="4"/>
      <c r="D3" s="4"/>
      <c r="E3" s="4"/>
      <c r="F3" s="4"/>
      <c r="G3" s="4"/>
    </row>
    <row r="4" spans="1:2" x14ac:dyDescent="0.25">
      <c r="A4" s="5"/>
      <c r="B4" s="6" t="s">
        <v>3</v>
      </c>
    </row>
    <row r="6" spans="1:3" x14ac:dyDescent="0.25">
      <c r="A6" s="7" t="s">
        <v>4</v>
      </c>
      <c r="C6" s="7" t="s">
        <v>5</v>
      </c>
    </row>
    <row r="7" spans="1:7" x14ac:dyDescent="0.25">
      <c r="A7" s="8" t="s">
        <v>6</v>
      </c>
      <c r="B7" s="9"/>
      <c r="C7" s="8" t="s">
        <v>7</v>
      </c>
      <c r="D7" s="8"/>
      <c r="E7" s="9"/>
      <c r="F7" s="9"/>
      <c r="G7" s="9"/>
    </row>
    <row r="8" spans="1:7" x14ac:dyDescent="0.25">
      <c r="A8" s="8" t="s">
        <v>8</v>
      </c>
      <c r="B8" s="9"/>
      <c r="C8" s="8" t="s">
        <v>9</v>
      </c>
      <c r="D8" s="8"/>
      <c r="E8" s="10"/>
      <c r="F8" s="10"/>
      <c r="G8" s="10"/>
    </row>
    <row r="9" spans="1:7" x14ac:dyDescent="0.25">
      <c r="A9" s="8" t="s">
        <v>10</v>
      </c>
      <c r="B9" s="9"/>
      <c r="C9" s="8" t="s">
        <v>11</v>
      </c>
      <c r="D9" s="8"/>
      <c r="E9" s="10"/>
      <c r="F9" s="10"/>
      <c r="G9" s="10"/>
    </row>
    <row r="11" spans="1:3" x14ac:dyDescent="0.25">
      <c r="A11" s="7" t="s">
        <v>12</v>
      </c>
      <c r="C11" s="7" t="s">
        <v>13</v>
      </c>
    </row>
    <row r="12" spans="1:7" x14ac:dyDescent="0.25">
      <c r="A12" s="8" t="s">
        <v>14</v>
      </c>
      <c r="B12" s="9"/>
      <c r="C12" s="8" t="s">
        <v>15</v>
      </c>
      <c r="D12" s="8"/>
      <c r="E12" s="9"/>
      <c r="F12" s="9"/>
      <c r="G12" s="9"/>
    </row>
    <row r="13" spans="1:7" x14ac:dyDescent="0.25">
      <c r="A13" s="8" t="s">
        <v>8</v>
      </c>
      <c r="B13" s="9"/>
      <c r="C13" s="8" t="s">
        <v>16</v>
      </c>
      <c r="D13" s="8"/>
      <c r="E13" s="9"/>
      <c r="F13" s="9"/>
      <c r="G13" s="9"/>
    </row>
    <row r="14" spans="1:7" x14ac:dyDescent="0.25">
      <c r="A14" s="8" t="s">
        <v>17</v>
      </c>
      <c r="B14" s="9"/>
      <c r="C14" s="8" t="s">
        <v>18</v>
      </c>
      <c r="D14" s="8"/>
      <c r="E14" s="9"/>
      <c r="F14" s="9"/>
      <c r="G14" s="9"/>
    </row>
    <row r="16" spans="1:1" x14ac:dyDescent="0.25">
      <c r="A16" s="7" t="s">
        <v>19</v>
      </c>
    </row>
    <row r="17" spans="1:7" x14ac:dyDescent="0.25">
      <c r="A17" s="8" t="s">
        <v>20</v>
      </c>
      <c r="B17" s="9"/>
      <c r="C17" s="8" t="s">
        <v>21</v>
      </c>
      <c r="D17" s="8"/>
      <c r="E17" s="9"/>
      <c r="F17" s="9"/>
      <c r="G17" s="9"/>
    </row>
    <row r="18" spans="1:7" x14ac:dyDescent="0.25">
      <c r="A18" s="8" t="s">
        <v>22</v>
      </c>
      <c r="B18" s="9"/>
      <c r="C18" s="8" t="s">
        <v>23</v>
      </c>
      <c r="D18" s="8"/>
      <c r="E18" s="9"/>
      <c r="F18" s="9"/>
      <c r="G18" s="9"/>
    </row>
    <row r="19" spans="1:2" x14ac:dyDescent="0.25">
      <c r="A19" s="8" t="s">
        <v>24</v>
      </c>
      <c r="B19" s="9"/>
    </row>
    <row r="21" spans="1:1" x14ac:dyDescent="0.25">
      <c r="A21" s="7" t="s">
        <v>25</v>
      </c>
    </row>
    <row r="22" ht="20" customHeight="1" spans="1:7" x14ac:dyDescent="0.25">
      <c r="A22" s="11"/>
      <c r="B22" s="11"/>
      <c r="C22" s="11"/>
      <c r="D22" s="11"/>
      <c r="E22" s="11"/>
      <c r="F22" s="11"/>
      <c r="G22" s="11"/>
    </row>
    <row r="23" ht="20" customHeight="1" spans="1:7" x14ac:dyDescent="0.25">
      <c r="A23" s="11"/>
      <c r="B23" s="11"/>
      <c r="C23" s="11"/>
      <c r="D23" s="11"/>
      <c r="E23" s="11"/>
      <c r="F23" s="11"/>
      <c r="G23" s="11"/>
    </row>
    <row r="25" ht="22" customHeight="1" spans="1:7" x14ac:dyDescent="0.25">
      <c r="A25" s="12" t="s">
        <v>26</v>
      </c>
      <c r="B25" s="13" t="s">
        <v>27</v>
      </c>
      <c r="C25" s="14" t="s">
        <v>28</v>
      </c>
      <c r="D25" s="12" t="s">
        <v>29</v>
      </c>
      <c r="E25" s="14" t="s">
        <v>30</v>
      </c>
      <c r="F25" s="12" t="s">
        <v>31</v>
      </c>
      <c r="G25" s="14" t="s">
        <v>32</v>
      </c>
    </row>
    <row r="26" ht="20" customHeight="1" spans="1:7" x14ac:dyDescent="0.25">
      <c r="A26" s="15" t="s">
        <v>33</v>
      </c>
      <c r="B26" s="15"/>
      <c r="C26" s="15"/>
      <c r="D26" s="15"/>
      <c r="E26" s="15"/>
      <c r="F26" s="15"/>
      <c r="G26" s="15"/>
    </row>
    <row r="27" spans="1:7" x14ac:dyDescent="0.25">
      <c r="A27" s="16">
        <v>1</v>
      </c>
      <c r="B27" s="17"/>
      <c r="C27" s="18"/>
      <c r="D27" s="19"/>
      <c r="E27" s="20"/>
      <c r="F27" s="19"/>
      <c r="G27" s="21">
        <f>IF(OR(C27="",E27=""),"",C27*E27)</f>
      </c>
    </row>
    <row r="28" spans="1:7" x14ac:dyDescent="0.25">
      <c r="A28" s="16">
        <v>2</v>
      </c>
      <c r="B28" s="17"/>
      <c r="C28" s="18"/>
      <c r="D28" s="19"/>
      <c r="E28" s="20"/>
      <c r="F28" s="19"/>
      <c r="G28" s="21">
        <f>IF(OR(C28="",E28=""),"",C28*E28)</f>
      </c>
    </row>
    <row r="29" spans="1:7" x14ac:dyDescent="0.25">
      <c r="A29" s="16">
        <v>3</v>
      </c>
      <c r="B29" s="17"/>
      <c r="C29" s="18"/>
      <c r="D29" s="19"/>
      <c r="E29" s="20"/>
      <c r="F29" s="19"/>
      <c r="G29" s="21">
        <f>IF(OR(C29="",E29=""),"",C29*E29)</f>
      </c>
    </row>
    <row r="30" spans="1:7" x14ac:dyDescent="0.25">
      <c r="A30" s="16">
        <v>4</v>
      </c>
      <c r="B30" s="17"/>
      <c r="C30" s="18"/>
      <c r="D30" s="19"/>
      <c r="E30" s="20"/>
      <c r="F30" s="19"/>
      <c r="G30" s="21">
        <f>IF(OR(C30="",E30=""),"",C30*E30)</f>
      </c>
    </row>
    <row r="31" spans="1:7" x14ac:dyDescent="0.25">
      <c r="A31" s="16">
        <v>5</v>
      </c>
      <c r="B31" s="17"/>
      <c r="C31" s="18"/>
      <c r="D31" s="19"/>
      <c r="E31" s="20"/>
      <c r="F31" s="19"/>
      <c r="G31" s="21">
        <f>IF(OR(C31="",E31=""),"",C31*E31)</f>
      </c>
    </row>
    <row r="32" spans="1:7" x14ac:dyDescent="0.25">
      <c r="A32" s="16">
        <v>6</v>
      </c>
      <c r="B32" s="17"/>
      <c r="C32" s="18"/>
      <c r="D32" s="19"/>
      <c r="E32" s="20"/>
      <c r="F32" s="19"/>
      <c r="G32" s="21">
        <f>IF(OR(C32="",E32=""),"",C32*E32)</f>
      </c>
    </row>
    <row r="33" spans="1:7" x14ac:dyDescent="0.25">
      <c r="A33" s="22" t="s">
        <v>34</v>
      </c>
      <c r="B33" s="23" t="s">
        <v>35</v>
      </c>
      <c r="C33" s="22"/>
      <c r="D33" s="22"/>
      <c r="E33" s="22"/>
      <c r="F33" s="22"/>
      <c r="G33" s="24">
        <f>SUM(G27:G32)</f>
      </c>
    </row>
    <row r="35" ht="20" customHeight="1" spans="1:7" x14ac:dyDescent="0.25">
      <c r="A35" s="15" t="s">
        <v>36</v>
      </c>
      <c r="B35" s="15"/>
      <c r="C35" s="15"/>
      <c r="D35" s="15"/>
      <c r="E35" s="15"/>
      <c r="F35" s="15"/>
      <c r="G35" s="15"/>
    </row>
    <row r="36" spans="1:7" x14ac:dyDescent="0.25">
      <c r="A36" s="16">
        <v>7</v>
      </c>
      <c r="B36" s="17"/>
      <c r="C36" s="18"/>
      <c r="D36" s="19"/>
      <c r="E36" s="20"/>
      <c r="F36" s="19"/>
      <c r="G36" s="21">
        <f>IF(OR(C36="",E36=""),"",C36*E36)</f>
      </c>
    </row>
    <row r="37" spans="1:7" x14ac:dyDescent="0.25">
      <c r="A37" s="16">
        <v>8</v>
      </c>
      <c r="B37" s="17"/>
      <c r="C37" s="18"/>
      <c r="D37" s="19"/>
      <c r="E37" s="20"/>
      <c r="F37" s="19"/>
      <c r="G37" s="21">
        <f>IF(OR(C37="",E37=""),"",C37*E37)</f>
      </c>
    </row>
    <row r="38" spans="1:7" x14ac:dyDescent="0.25">
      <c r="A38" s="16">
        <v>9</v>
      </c>
      <c r="B38" s="17"/>
      <c r="C38" s="18"/>
      <c r="D38" s="19"/>
      <c r="E38" s="20"/>
      <c r="F38" s="19"/>
      <c r="G38" s="21">
        <f>IF(OR(C38="",E38=""),"",C38*E38)</f>
      </c>
    </row>
    <row r="39" spans="1:7" x14ac:dyDescent="0.25">
      <c r="A39" s="16">
        <v>10</v>
      </c>
      <c r="B39" s="17"/>
      <c r="C39" s="18"/>
      <c r="D39" s="19"/>
      <c r="E39" s="20"/>
      <c r="F39" s="19"/>
      <c r="G39" s="21">
        <f>IF(OR(C39="",E39=""),"",C39*E39)</f>
      </c>
    </row>
    <row r="40" spans="1:7" x14ac:dyDescent="0.25">
      <c r="A40" s="16">
        <v>11</v>
      </c>
      <c r="B40" s="17"/>
      <c r="C40" s="18"/>
      <c r="D40" s="19"/>
      <c r="E40" s="20"/>
      <c r="F40" s="19"/>
      <c r="G40" s="21">
        <f>IF(OR(C40="",E40=""),"",C40*E40)</f>
      </c>
    </row>
    <row r="41" spans="1:7" x14ac:dyDescent="0.25">
      <c r="A41" s="16">
        <v>12</v>
      </c>
      <c r="B41" s="17"/>
      <c r="C41" s="18"/>
      <c r="D41" s="19"/>
      <c r="E41" s="20"/>
      <c r="F41" s="19"/>
      <c r="G41" s="21">
        <f>IF(OR(C41="",E41=""),"",C41*E41)</f>
      </c>
    </row>
    <row r="42" spans="1:7" x14ac:dyDescent="0.25">
      <c r="A42" s="16">
        <v>13</v>
      </c>
      <c r="B42" s="17"/>
      <c r="C42" s="18"/>
      <c r="D42" s="19"/>
      <c r="E42" s="20"/>
      <c r="F42" s="19"/>
      <c r="G42" s="21">
        <f>IF(OR(C42="",E42=""),"",C42*E42)</f>
      </c>
    </row>
    <row r="43" spans="1:7" x14ac:dyDescent="0.25">
      <c r="A43" s="22" t="s">
        <v>34</v>
      </c>
      <c r="B43" s="23" t="s">
        <v>37</v>
      </c>
      <c r="C43" s="22"/>
      <c r="D43" s="22"/>
      <c r="E43" s="22"/>
      <c r="F43" s="22"/>
      <c r="G43" s="24">
        <f>SUM(G36:G42)</f>
      </c>
    </row>
    <row r="45" ht="20" customHeight="1" spans="1:7" x14ac:dyDescent="0.25">
      <c r="A45" s="15" t="s">
        <v>38</v>
      </c>
      <c r="B45" s="15"/>
      <c r="C45" s="15"/>
      <c r="D45" s="15"/>
      <c r="E45" s="15"/>
      <c r="F45" s="15"/>
      <c r="G45" s="15"/>
    </row>
    <row r="46" spans="1:7" x14ac:dyDescent="0.25">
      <c r="A46" s="16">
        <v>14</v>
      </c>
      <c r="B46" s="17"/>
      <c r="C46" s="18"/>
      <c r="D46" s="19"/>
      <c r="E46" s="20"/>
      <c r="F46" s="19"/>
      <c r="G46" s="21">
        <f>IF(OR(C46="",E46=""),"",C46*E46)</f>
      </c>
    </row>
    <row r="47" spans="1:7" x14ac:dyDescent="0.25">
      <c r="A47" s="16">
        <v>15</v>
      </c>
      <c r="B47" s="17"/>
      <c r="C47" s="18"/>
      <c r="D47" s="19"/>
      <c r="E47" s="20"/>
      <c r="F47" s="19"/>
      <c r="G47" s="21">
        <f>IF(OR(C47="",E47=""),"",C47*E47)</f>
      </c>
    </row>
    <row r="48" spans="1:7" x14ac:dyDescent="0.25">
      <c r="A48" s="16">
        <v>16</v>
      </c>
      <c r="B48" s="17"/>
      <c r="C48" s="18"/>
      <c r="D48" s="19"/>
      <c r="E48" s="20"/>
      <c r="F48" s="19"/>
      <c r="G48" s="21">
        <f>IF(OR(C48="",E48=""),"",C48*E48)</f>
      </c>
    </row>
    <row r="49" spans="1:7" x14ac:dyDescent="0.25">
      <c r="A49" s="16">
        <v>17</v>
      </c>
      <c r="B49" s="17"/>
      <c r="C49" s="18"/>
      <c r="D49" s="19"/>
      <c r="E49" s="20"/>
      <c r="F49" s="19"/>
      <c r="G49" s="21">
        <f>IF(OR(C49="",E49=""),"",C49*E49)</f>
      </c>
    </row>
    <row r="50" spans="1:7" x14ac:dyDescent="0.25">
      <c r="A50" s="16">
        <v>18</v>
      </c>
      <c r="B50" s="17"/>
      <c r="C50" s="18"/>
      <c r="D50" s="19"/>
      <c r="E50" s="20"/>
      <c r="F50" s="19"/>
      <c r="G50" s="21">
        <f>IF(OR(C50="",E50=""),"",C50*E50)</f>
      </c>
    </row>
    <row r="51" spans="1:7" x14ac:dyDescent="0.25">
      <c r="A51" s="16">
        <v>19</v>
      </c>
      <c r="B51" s="17"/>
      <c r="C51" s="18"/>
      <c r="D51" s="19"/>
      <c r="E51" s="20"/>
      <c r="F51" s="19"/>
      <c r="G51" s="21">
        <f>IF(OR(C51="",E51=""),"",C51*E51)</f>
      </c>
    </row>
    <row r="52" spans="1:7" x14ac:dyDescent="0.25">
      <c r="A52" s="22" t="s">
        <v>34</v>
      </c>
      <c r="B52" s="23" t="s">
        <v>39</v>
      </c>
      <c r="C52" s="22"/>
      <c r="D52" s="22"/>
      <c r="E52" s="22"/>
      <c r="F52" s="22"/>
      <c r="G52" s="24">
        <f>SUM(G46:G51)</f>
      </c>
    </row>
    <row r="54" ht="22" customHeight="1" spans="1:7" x14ac:dyDescent="0.25">
      <c r="A54" s="25" t="s">
        <v>34</v>
      </c>
      <c r="B54" s="25" t="s">
        <v>40</v>
      </c>
      <c r="C54" s="25"/>
      <c r="D54" s="25"/>
      <c r="E54" s="25"/>
      <c r="F54" s="25"/>
      <c r="G54" s="26">
        <f>G33+G43+G52</f>
      </c>
    </row>
    <row r="55" spans="2:7" x14ac:dyDescent="0.25">
      <c r="B55" s="27" t="s">
        <v>41</v>
      </c>
      <c r="G55" s="28">
        <f>SUMIF(F27:F32,"Y",G27:G32)+SUMIF(F36:F42,"Y",G36:G42)+SUMIF(F46:F51,"Y",G46:G51)</f>
      </c>
    </row>
    <row r="56" spans="2:7" x14ac:dyDescent="0.25">
      <c r="B56" s="27" t="s">
        <v>42</v>
      </c>
      <c r="E56" s="29">
        <v>0</v>
      </c>
      <c r="G56" s="30">
        <f>ROUND(G55*E56,2)</f>
      </c>
    </row>
    <row r="57" ht="22" customHeight="1" spans="1:7" x14ac:dyDescent="0.25">
      <c r="A57" s="25" t="s">
        <v>34</v>
      </c>
      <c r="B57" s="25" t="s">
        <v>43</v>
      </c>
      <c r="C57" s="25"/>
      <c r="D57" s="25"/>
      <c r="E57" s="25"/>
      <c r="F57" s="25"/>
      <c r="G57" s="31">
        <f>G54+G56</f>
      </c>
    </row>
    <row r="58" spans="2:7" x14ac:dyDescent="0.25">
      <c r="B58" s="27" t="s">
        <v>44</v>
      </c>
      <c r="E58" s="32">
        <v>0.4</v>
      </c>
      <c r="G58" s="30">
        <f>ROUND(G57*E58,2)</f>
      </c>
    </row>
    <row r="59" spans="2:7" x14ac:dyDescent="0.25">
      <c r="B59" s="27" t="s">
        <v>45</v>
      </c>
      <c r="G59" s="30">
        <f>G57-G58</f>
      </c>
    </row>
    <row r="61" ht="22" customHeight="1" spans="1:7" x14ac:dyDescent="0.25">
      <c r="A61" s="12" t="s">
        <v>46</v>
      </c>
      <c r="B61" s="13" t="s">
        <v>47</v>
      </c>
      <c r="C61" s="13" t="s">
        <v>34</v>
      </c>
      <c r="D61" s="13" t="s">
        <v>34</v>
      </c>
      <c r="E61" s="13" t="s">
        <v>34</v>
      </c>
      <c r="F61" s="13" t="s">
        <v>34</v>
      </c>
      <c r="G61" s="14" t="s">
        <v>48</v>
      </c>
    </row>
    <row r="62" spans="1:7" x14ac:dyDescent="0.25">
      <c r="A62" s="16" t="s">
        <v>49</v>
      </c>
      <c r="B62" s="17"/>
      <c r="C62" s="17"/>
      <c r="D62" s="17"/>
      <c r="E62" s="17"/>
      <c r="F62" s="17"/>
      <c r="G62" s="20"/>
    </row>
    <row r="63" spans="1:7" x14ac:dyDescent="0.25">
      <c r="A63" s="16" t="s">
        <v>50</v>
      </c>
      <c r="B63" s="17"/>
      <c r="C63" s="17"/>
      <c r="D63" s="17"/>
      <c r="E63" s="17"/>
      <c r="F63" s="17"/>
      <c r="G63" s="20"/>
    </row>
    <row r="64" spans="1:7" x14ac:dyDescent="0.25">
      <c r="A64" s="16" t="s">
        <v>51</v>
      </c>
      <c r="B64" s="17"/>
      <c r="C64" s="17"/>
      <c r="D64" s="17"/>
      <c r="E64" s="17"/>
      <c r="F64" s="17"/>
      <c r="G64" s="20"/>
    </row>
    <row r="66" spans="1:1" x14ac:dyDescent="0.25">
      <c r="A66" s="7" t="s">
        <v>52</v>
      </c>
    </row>
    <row r="67" ht="18" customHeight="1" spans="1:7" x14ac:dyDescent="0.25">
      <c r="A67" s="11"/>
      <c r="B67" s="11"/>
      <c r="C67" s="11"/>
      <c r="D67" s="11"/>
      <c r="E67" s="11"/>
      <c r="F67" s="11"/>
      <c r="G67" s="11"/>
    </row>
    <row r="68" ht="18" customHeight="1" spans="1:7" x14ac:dyDescent="0.25">
      <c r="A68" s="11"/>
      <c r="B68" s="11"/>
      <c r="C68" s="11"/>
      <c r="D68" s="11"/>
      <c r="E68" s="11"/>
      <c r="F68" s="11"/>
      <c r="G68" s="11"/>
    </row>
    <row r="69" ht="18" customHeight="1" spans="1:7" x14ac:dyDescent="0.25">
      <c r="A69" s="11"/>
      <c r="B69" s="11"/>
      <c r="C69" s="11"/>
      <c r="D69" s="11"/>
      <c r="E69" s="11"/>
      <c r="F69" s="11"/>
      <c r="G69" s="11"/>
    </row>
    <row r="71" spans="1:5" x14ac:dyDescent="0.25">
      <c r="A71" s="33" t="s">
        <v>53</v>
      </c>
      <c r="E71" s="33" t="s">
        <v>54</v>
      </c>
    </row>
    <row r="73" ht="22" customHeight="1" spans="1:7" x14ac:dyDescent="0.25">
      <c r="A73" s="34"/>
      <c r="B73" s="34"/>
      <c r="C73" s="34"/>
      <c r="E73" s="34"/>
      <c r="F73" s="34"/>
      <c r="G73" s="34"/>
    </row>
    <row r="74" spans="1:5" x14ac:dyDescent="0.25">
      <c r="A74" s="35" t="s">
        <v>55</v>
      </c>
      <c r="E74" s="35" t="s">
        <v>55</v>
      </c>
    </row>
    <row r="75" ht="22" customHeight="1" spans="1:7" x14ac:dyDescent="0.25">
      <c r="A75" s="34"/>
      <c r="B75" s="34"/>
      <c r="C75" s="34"/>
      <c r="E75" s="34"/>
      <c r="F75" s="34"/>
      <c r="G75" s="34"/>
    </row>
    <row r="76" spans="1:5" x14ac:dyDescent="0.25">
      <c r="A76" s="35" t="s">
        <v>56</v>
      </c>
      <c r="E76" s="35" t="s">
        <v>56</v>
      </c>
    </row>
    <row r="77" ht="22" customHeight="1" spans="1:7" x14ac:dyDescent="0.25">
      <c r="A77" s="34"/>
      <c r="B77" s="34"/>
      <c r="C77" s="34"/>
      <c r="E77" s="34"/>
      <c r="F77" s="34"/>
      <c r="G77" s="34"/>
    </row>
    <row r="78" spans="1:5" x14ac:dyDescent="0.25">
      <c r="A78" s="35" t="s">
        <v>57</v>
      </c>
      <c r="E78" s="35" t="s">
        <v>57</v>
      </c>
    </row>
    <row r="80" ht="30" customHeight="1" spans="1:7" x14ac:dyDescent="0.25">
      <c r="A80" s="36" t="s">
        <v>58</v>
      </c>
      <c r="B80" s="36"/>
      <c r="C80" s="36"/>
      <c r="D80" s="36"/>
      <c r="E80" s="36"/>
      <c r="F80" s="36"/>
      <c r="G80" s="36"/>
    </row>
    <row r="82" ht="16" customHeight="1" spans="1:7" x14ac:dyDescent="0.25">
      <c r="A82" s="37" t="s">
        <v>59</v>
      </c>
      <c r="B82" s="37"/>
      <c r="C82" s="37"/>
      <c r="D82" s="37"/>
      <c r="E82" s="37"/>
      <c r="F82" s="37"/>
      <c r="G82" s="37"/>
    </row>
  </sheetData>
  <mergeCells count="30">
    <mergeCell ref="E1:G1"/>
    <mergeCell ref="C7:D7"/>
    <mergeCell ref="E7:G7"/>
    <mergeCell ref="C8:D8"/>
    <mergeCell ref="E8:G8"/>
    <mergeCell ref="C9:D9"/>
    <mergeCell ref="E9:G9"/>
    <mergeCell ref="C12:D12"/>
    <mergeCell ref="E12:G12"/>
    <mergeCell ref="C13:D13"/>
    <mergeCell ref="E13:G13"/>
    <mergeCell ref="C14:D14"/>
    <mergeCell ref="E14:G14"/>
    <mergeCell ref="C17:D17"/>
    <mergeCell ref="E17:G17"/>
    <mergeCell ref="C18:D18"/>
    <mergeCell ref="E18:G18"/>
    <mergeCell ref="A22:G23"/>
    <mergeCell ref="B62:F62"/>
    <mergeCell ref="B63:F63"/>
    <mergeCell ref="B64:F64"/>
    <mergeCell ref="A67:G69"/>
    <mergeCell ref="A73:C73"/>
    <mergeCell ref="E73:G73"/>
    <mergeCell ref="A75:C75"/>
    <mergeCell ref="E75:G75"/>
    <mergeCell ref="A77:C77"/>
    <mergeCell ref="E77:G77"/>
    <mergeCell ref="A80:G80"/>
    <mergeCell ref="A82:G82"/>
  </mergeCells>
  <dataValidations count="3">
    <dataValidation type="list" allowBlank="1" showErrorMessage="1" errorTitle="Pick from the list" error="Choose one of: Y, N" sqref="F27:F32">
      <formula1>"Y,N"</formula1>
    </dataValidation>
    <dataValidation type="list" allowBlank="1" showErrorMessage="1" errorTitle="Pick from the list" error="Choose one of: Y, N" sqref="F36:F42">
      <formula1>"Y,N"</formula1>
    </dataValidation>
    <dataValidation type="list" allowBlank="1" showErrorMessage="1" errorTitle="Pick from the list" error="Choose one of: Y, N" sqref="F46:F51">
      <formula1>"Y,N"</formula1>
    </dataValidation>
  </dataValidations>
  <hyperlinks>
    <hyperlink ref="A82"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buildworkpro.com/templates&amp;C&amp;8&amp;K8B93A1Estimate&amp;R&amp;8&amp;K8B93A1Page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workbookViewId="0" showGridLines="0"/>
  </sheetViews>
  <sheetFormatPr defaultRowHeight="15" outlineLevelRow="0" outlineLevelCol="0" x14ac:dyDescent="55"/>
  <cols>
    <col min="1" max="1" width="24" customWidth="1"/>
    <col min="2" max="2" width="10" customWidth="1"/>
    <col min="3" max="3" width="8" customWidth="1"/>
    <col min="6" max="6" width="10" customWidth="1"/>
    <col min="7" max="7" width="11" customWidth="1"/>
    <col min="8" max="8" width="12" customWidth="1"/>
    <col min="9" max="9" width="10" customWidth="1"/>
  </cols>
  <sheetData>
    <row r="1" ht="30" customHeight="1" spans="1:1" x14ac:dyDescent="0.25">
      <c r="A1" s="1" t="s">
        <v>60</v>
      </c>
    </row>
    <row r="2" spans="1:1" x14ac:dyDescent="0.25">
      <c r="A2" s="3" t="s">
        <v>61</v>
      </c>
    </row>
    <row r="3" ht="6" customHeight="1" spans="1:9" x14ac:dyDescent="0.25">
      <c r="A3" s="4"/>
      <c r="B3" s="4"/>
      <c r="C3" s="4"/>
      <c r="D3" s="4"/>
      <c r="E3" s="4"/>
      <c r="F3" s="4"/>
      <c r="G3" s="4"/>
      <c r="H3" s="4"/>
      <c r="I3" s="4"/>
    </row>
    <row r="4" spans="1:2" x14ac:dyDescent="0.25">
      <c r="A4" s="5"/>
      <c r="B4" s="6" t="s">
        <v>3</v>
      </c>
    </row>
    <row r="6" ht="32" customHeight="1" spans="1:9" x14ac:dyDescent="0.25">
      <c r="A6" s="13" t="s">
        <v>62</v>
      </c>
      <c r="B6" s="12" t="s">
        <v>63</v>
      </c>
      <c r="C6" s="12" t="s">
        <v>64</v>
      </c>
      <c r="D6" s="14" t="s">
        <v>65</v>
      </c>
      <c r="E6" s="14" t="s">
        <v>66</v>
      </c>
      <c r="F6" s="14" t="s">
        <v>67</v>
      </c>
      <c r="G6" s="14" t="s">
        <v>68</v>
      </c>
      <c r="H6" s="14" t="s">
        <v>69</v>
      </c>
      <c r="I6" s="14" t="s">
        <v>70</v>
      </c>
    </row>
    <row r="7" spans="1:9" x14ac:dyDescent="0.25">
      <c r="A7" s="38" t="s">
        <v>71</v>
      </c>
      <c r="B7" s="19" t="s">
        <v>72</v>
      </c>
      <c r="C7" s="19" t="s">
        <v>49</v>
      </c>
      <c r="D7" s="39">
        <v>18</v>
      </c>
      <c r="E7" s="39">
        <v>16</v>
      </c>
      <c r="F7" s="40">
        <f>IF(OR(D7="",E7=""),"",D7*E7)</f>
      </c>
      <c r="G7" s="40">
        <f>IF(OR(D7="",E7=""),"",2*(D7+E7))</f>
      </c>
      <c r="H7" s="41">
        <v>17</v>
      </c>
      <c r="I7" s="40">
        <f>IF(G7="","",MAX(0,G7-N(H7)))</f>
      </c>
    </row>
    <row r="8" spans="1:9" x14ac:dyDescent="0.25">
      <c r="A8" s="38" t="s">
        <v>73</v>
      </c>
      <c r="B8" s="19" t="s">
        <v>74</v>
      </c>
      <c r="C8" s="19" t="s">
        <v>49</v>
      </c>
      <c r="D8" s="39">
        <v>12</v>
      </c>
      <c r="E8" s="39">
        <v>11</v>
      </c>
      <c r="F8" s="40">
        <f>IF(OR(D8="",E8=""),"",D8*E8)</f>
      </c>
      <c r="G8" s="40">
        <f>IF(OR(D8="",E8=""),"",2*(D8+E8))</f>
      </c>
      <c r="H8" s="41">
        <v>17</v>
      </c>
      <c r="I8" s="40">
        <f>IF(G8="","",MAX(0,G8-N(H8)))</f>
      </c>
    </row>
    <row r="9" spans="1:9" x14ac:dyDescent="0.25">
      <c r="A9" s="38" t="s">
        <v>75</v>
      </c>
      <c r="B9" s="19" t="s">
        <v>74</v>
      </c>
      <c r="C9" s="19" t="s">
        <v>49</v>
      </c>
      <c r="D9" s="39">
        <v>14</v>
      </c>
      <c r="E9" s="39">
        <v>10</v>
      </c>
      <c r="F9" s="40">
        <f>IF(OR(D9="",E9=""),"",D9*E9)</f>
      </c>
      <c r="G9" s="40">
        <f>IF(OR(D9="",E9=""),"",2*(D9+E9))</f>
      </c>
      <c r="H9" s="41">
        <v>6</v>
      </c>
      <c r="I9" s="40">
        <f>IF(G9="","",MAX(0,G9-N(H9)))</f>
      </c>
    </row>
    <row r="10" spans="1:9" x14ac:dyDescent="0.25">
      <c r="A10" s="38" t="s">
        <v>76</v>
      </c>
      <c r="B10" s="19" t="s">
        <v>72</v>
      </c>
      <c r="C10" s="19" t="s">
        <v>49</v>
      </c>
      <c r="D10" s="39">
        <v>20</v>
      </c>
      <c r="E10" s="39">
        <v>3.5</v>
      </c>
      <c r="F10" s="40">
        <f>IF(OR(D10="",E10=""),"",D10*E10)</f>
      </c>
      <c r="G10" s="40">
        <f>IF(OR(D10="",E10=""),"",2*(D10+E10))</f>
      </c>
      <c r="H10" s="41">
        <v>19</v>
      </c>
      <c r="I10" s="40">
        <f>IF(G10="","",MAX(0,G10-N(H10)))</f>
      </c>
    </row>
    <row r="11" spans="1:9" x14ac:dyDescent="0.25">
      <c r="A11" s="38" t="s">
        <v>77</v>
      </c>
      <c r="B11" s="19" t="s">
        <v>72</v>
      </c>
      <c r="C11" s="19" t="s">
        <v>49</v>
      </c>
      <c r="D11" s="39">
        <v>15</v>
      </c>
      <c r="E11" s="39">
        <v>13</v>
      </c>
      <c r="F11" s="40">
        <f>IF(OR(D11="",E11=""),"",D11*E11)</f>
      </c>
      <c r="G11" s="40">
        <f>IF(OR(D11="",E11=""),"",2*(D11+E11))</f>
      </c>
      <c r="H11" s="41">
        <v>9</v>
      </c>
      <c r="I11" s="40">
        <f>IF(G11="","",MAX(0,G11-N(H11)))</f>
      </c>
    </row>
    <row r="12" spans="1:9" x14ac:dyDescent="0.25">
      <c r="A12" s="38" t="s">
        <v>78</v>
      </c>
      <c r="B12" s="19" t="s">
        <v>72</v>
      </c>
      <c r="C12" s="19" t="s">
        <v>49</v>
      </c>
      <c r="D12" s="39">
        <v>7</v>
      </c>
      <c r="E12" s="39">
        <v>6</v>
      </c>
      <c r="F12" s="40">
        <f>IF(OR(D12="",E12=""),"",D12*E12)</f>
      </c>
      <c r="G12" s="40">
        <f>IF(OR(D12="",E12=""),"",2*(D12+E12))</f>
      </c>
      <c r="H12" s="41">
        <v>3</v>
      </c>
      <c r="I12" s="40">
        <f>IF(G12="","",MAX(0,G12-N(H12)))</f>
      </c>
    </row>
    <row r="13" spans="1:9" x14ac:dyDescent="0.25">
      <c r="A13" s="38" t="s">
        <v>79</v>
      </c>
      <c r="B13" s="19" t="s">
        <v>72</v>
      </c>
      <c r="C13" s="19" t="s">
        <v>49</v>
      </c>
      <c r="D13" s="39">
        <v>12</v>
      </c>
      <c r="E13" s="39">
        <v>11</v>
      </c>
      <c r="F13" s="40">
        <f>IF(OR(D13="",E13=""),"",D13*E13)</f>
      </c>
      <c r="G13" s="40">
        <f>IF(OR(D13="",E13=""),"",2*(D13+E13))</f>
      </c>
      <c r="H13" s="41">
        <v>8</v>
      </c>
      <c r="I13" s="40">
        <f>IF(G13="","",MAX(0,G13-N(H13)))</f>
      </c>
    </row>
    <row r="14" spans="1:9" x14ac:dyDescent="0.25">
      <c r="A14" s="38" t="s">
        <v>80</v>
      </c>
      <c r="B14" s="19" t="s">
        <v>72</v>
      </c>
      <c r="C14" s="19" t="s">
        <v>49</v>
      </c>
      <c r="D14" s="39">
        <v>5</v>
      </c>
      <c r="E14" s="39">
        <v>2</v>
      </c>
      <c r="F14" s="40">
        <f>IF(OR(D14="",E14=""),"",D14*E14)</f>
      </c>
      <c r="G14" s="40">
        <f>IF(OR(D14="",E14=""),"",2*(D14+E14))</f>
      </c>
      <c r="H14" s="41">
        <v>5</v>
      </c>
      <c r="I14" s="40">
        <f>IF(G14="","",MAX(0,G14-N(H14)))</f>
      </c>
    </row>
    <row r="15" spans="1:9" x14ac:dyDescent="0.25">
      <c r="A15" s="38" t="s">
        <v>81</v>
      </c>
      <c r="B15" s="19" t="s">
        <v>72</v>
      </c>
      <c r="C15" s="19" t="s">
        <v>49</v>
      </c>
      <c r="D15" s="39">
        <v>11</v>
      </c>
      <c r="E15" s="39">
        <v>10</v>
      </c>
      <c r="F15" s="40">
        <f>IF(OR(D15="",E15=""),"",D15*E15)</f>
      </c>
      <c r="G15" s="40">
        <f>IF(OR(D15="",E15=""),"",2*(D15+E15))</f>
      </c>
      <c r="H15" s="41">
        <v>8</v>
      </c>
      <c r="I15" s="40">
        <f>IF(G15="","",MAX(0,G15-N(H15)))</f>
      </c>
    </row>
    <row r="16" spans="1:9" x14ac:dyDescent="0.25">
      <c r="A16" s="38" t="s">
        <v>82</v>
      </c>
      <c r="B16" s="19" t="s">
        <v>72</v>
      </c>
      <c r="C16" s="19" t="s">
        <v>49</v>
      </c>
      <c r="D16" s="39">
        <v>5</v>
      </c>
      <c r="E16" s="39">
        <v>2</v>
      </c>
      <c r="F16" s="40">
        <f>IF(OR(D16="",E16=""),"",D16*E16)</f>
      </c>
      <c r="G16" s="40">
        <f>IF(OR(D16="",E16=""),"",2*(D16+E16))</f>
      </c>
      <c r="H16" s="41">
        <v>5</v>
      </c>
      <c r="I16" s="40">
        <f>IF(G16="","",MAX(0,G16-N(H16)))</f>
      </c>
    </row>
    <row r="17" spans="1:9" x14ac:dyDescent="0.25">
      <c r="A17" s="38" t="s">
        <v>83</v>
      </c>
      <c r="B17" s="19" t="s">
        <v>74</v>
      </c>
      <c r="C17" s="19" t="s">
        <v>50</v>
      </c>
      <c r="D17" s="39">
        <v>10</v>
      </c>
      <c r="E17" s="39">
        <v>6</v>
      </c>
      <c r="F17" s="40">
        <f>IF(OR(D17="",E17=""),"",D17*E17)</f>
      </c>
      <c r="G17" s="40">
        <f>IF(OR(D17="",E17=""),"",2*(D17+E17))</f>
      </c>
      <c r="H17" s="41">
        <v>12</v>
      </c>
      <c r="I17" s="40">
        <f>IF(G17="","",MAX(0,G17-N(H17)))</f>
      </c>
    </row>
    <row r="18" spans="1:9" x14ac:dyDescent="0.25">
      <c r="A18" s="38"/>
      <c r="B18" s="19"/>
      <c r="C18" s="19"/>
      <c r="D18" s="39"/>
      <c r="E18" s="39"/>
      <c r="F18" s="40">
        <f>IF(OR(D18="",E18=""),"",D18*E18)</f>
      </c>
      <c r="G18" s="40">
        <f>IF(OR(D18="",E18=""),"",2*(D18+E18))</f>
      </c>
      <c r="H18" s="41"/>
      <c r="I18" s="40">
        <f>IF(G18="","",MAX(0,G18-N(H18)))</f>
      </c>
    </row>
    <row r="19" spans="1:9" x14ac:dyDescent="0.25">
      <c r="A19" s="38"/>
      <c r="B19" s="19"/>
      <c r="C19" s="19"/>
      <c r="D19" s="39"/>
      <c r="E19" s="39"/>
      <c r="F19" s="40">
        <f>IF(OR(D19="",E19=""),"",D19*E19)</f>
      </c>
      <c r="G19" s="40">
        <f>IF(OR(D19="",E19=""),"",2*(D19+E19))</f>
      </c>
      <c r="H19" s="41"/>
      <c r="I19" s="40">
        <f>IF(G19="","",MAX(0,G19-N(H19)))</f>
      </c>
    </row>
    <row r="20" spans="1:9" x14ac:dyDescent="0.25">
      <c r="A20" s="38"/>
      <c r="B20" s="19"/>
      <c r="C20" s="19"/>
      <c r="D20" s="39"/>
      <c r="E20" s="39"/>
      <c r="F20" s="40">
        <f>IF(OR(D20="",E20=""),"",D20*E20)</f>
      </c>
      <c r="G20" s="40">
        <f>IF(OR(D20="",E20=""),"",2*(D20+E20))</f>
      </c>
      <c r="H20" s="41"/>
      <c r="I20" s="40">
        <f>IF(G20="","",MAX(0,G20-N(H20)))</f>
      </c>
    </row>
    <row r="21" spans="1:9" x14ac:dyDescent="0.25">
      <c r="A21" s="38"/>
      <c r="B21" s="19"/>
      <c r="C21" s="19"/>
      <c r="D21" s="39"/>
      <c r="E21" s="39"/>
      <c r="F21" s="40">
        <f>IF(OR(D21="",E21=""),"",D21*E21)</f>
      </c>
      <c r="G21" s="40">
        <f>IF(OR(D21="",E21=""),"",2*(D21+E21))</f>
      </c>
      <c r="H21" s="41"/>
      <c r="I21" s="40">
        <f>IF(G21="","",MAX(0,G21-N(H21)))</f>
      </c>
    </row>
    <row r="22" ht="22" customHeight="1" spans="1:9" x14ac:dyDescent="0.25">
      <c r="A22" s="25" t="s">
        <v>84</v>
      </c>
      <c r="B22" s="25"/>
      <c r="C22" s="25"/>
      <c r="D22" s="25"/>
      <c r="E22" s="25"/>
      <c r="F22" s="42">
        <f>SUM(F7:F21)</f>
      </c>
      <c r="G22" s="25"/>
      <c r="H22" s="25"/>
      <c r="I22" s="42">
        <f>SUM(I7:I21)</f>
      </c>
    </row>
    <row r="23" spans="1:6" x14ac:dyDescent="0.25">
      <c r="A23" s="43" t="s">
        <v>85</v>
      </c>
      <c r="B23" s="43"/>
      <c r="C23" s="43"/>
      <c r="D23" s="43"/>
      <c r="E23" s="43"/>
      <c r="F23" s="44">
        <f>SUMIF(C7:C21,"A",F7:F21)</f>
      </c>
    </row>
    <row r="24" spans="1:6" x14ac:dyDescent="0.25">
      <c r="A24" s="43" t="s">
        <v>86</v>
      </c>
      <c r="B24" s="43"/>
      <c r="C24" s="43"/>
      <c r="D24" s="43"/>
      <c r="E24" s="43"/>
      <c r="F24" s="44">
        <f>SUMIF(C7:C21,"B",F7:F21)</f>
      </c>
    </row>
    <row r="26" spans="1:1" x14ac:dyDescent="0.25">
      <c r="A26" s="7" t="s">
        <v>87</v>
      </c>
    </row>
    <row r="27" spans="1:9" x14ac:dyDescent="0.25">
      <c r="A27" s="8" t="s">
        <v>88</v>
      </c>
      <c r="B27" s="8"/>
      <c r="C27" s="8"/>
      <c r="D27" s="8"/>
      <c r="E27" s="8"/>
      <c r="F27" s="8"/>
      <c r="G27" s="8"/>
      <c r="H27" s="9" t="s">
        <v>89</v>
      </c>
      <c r="I27" s="9"/>
    </row>
    <row r="28" spans="1:9" x14ac:dyDescent="0.25">
      <c r="A28" s="8" t="s">
        <v>90</v>
      </c>
      <c r="B28" s="8"/>
      <c r="C28" s="8"/>
      <c r="D28" s="8"/>
      <c r="E28" s="8"/>
      <c r="F28" s="8"/>
      <c r="G28" s="8"/>
      <c r="H28" s="32">
        <v>0.1</v>
      </c>
      <c r="I28" s="32"/>
    </row>
    <row r="29" spans="1:9" x14ac:dyDescent="0.25">
      <c r="A29" s="8" t="s">
        <v>91</v>
      </c>
      <c r="B29" s="8"/>
      <c r="C29" s="8"/>
      <c r="D29" s="8"/>
      <c r="E29" s="8"/>
      <c r="F29" s="8"/>
      <c r="G29" s="8"/>
      <c r="H29" s="45">
        <v>23.64</v>
      </c>
      <c r="I29" s="45"/>
    </row>
    <row r="30" spans="1:9" x14ac:dyDescent="0.25">
      <c r="A30" s="8" t="s">
        <v>92</v>
      </c>
      <c r="B30" s="8"/>
      <c r="C30" s="8"/>
      <c r="D30" s="8"/>
      <c r="E30" s="8"/>
      <c r="F30" s="8"/>
      <c r="G30" s="8"/>
      <c r="H30" s="46">
        <v>100</v>
      </c>
      <c r="I30" s="46"/>
    </row>
    <row r="31" spans="1:9" x14ac:dyDescent="0.25">
      <c r="A31" s="8" t="s">
        <v>93</v>
      </c>
      <c r="B31" s="8"/>
      <c r="C31" s="8"/>
      <c r="D31" s="8"/>
      <c r="E31" s="8"/>
      <c r="F31" s="8"/>
      <c r="G31" s="8"/>
      <c r="H31" s="9" t="s">
        <v>94</v>
      </c>
      <c r="I31" s="9"/>
    </row>
    <row r="32" spans="1:9" x14ac:dyDescent="0.25">
      <c r="A32" s="8" t="s">
        <v>95</v>
      </c>
      <c r="B32" s="8"/>
      <c r="C32" s="8"/>
      <c r="D32" s="8"/>
      <c r="E32" s="8"/>
      <c r="F32" s="8"/>
      <c r="G32" s="8"/>
      <c r="H32" s="32">
        <v>0.15</v>
      </c>
      <c r="I32" s="32"/>
    </row>
    <row r="33" spans="1:9" x14ac:dyDescent="0.25">
      <c r="A33" s="8" t="s">
        <v>96</v>
      </c>
      <c r="B33" s="8"/>
      <c r="C33" s="8"/>
      <c r="D33" s="8"/>
      <c r="E33" s="8"/>
      <c r="F33" s="8"/>
      <c r="G33" s="8"/>
      <c r="H33" s="45">
        <v>15.5</v>
      </c>
      <c r="I33" s="45"/>
    </row>
    <row r="34" spans="1:9" x14ac:dyDescent="0.25">
      <c r="A34" s="8" t="s">
        <v>97</v>
      </c>
      <c r="B34" s="8"/>
      <c r="C34" s="8"/>
      <c r="D34" s="8"/>
      <c r="E34" s="8"/>
      <c r="F34" s="8"/>
      <c r="G34" s="8"/>
      <c r="H34" s="46">
        <v>45</v>
      </c>
      <c r="I34" s="46"/>
    </row>
    <row r="35" spans="1:9" x14ac:dyDescent="0.25">
      <c r="A35" s="8" t="s">
        <v>98</v>
      </c>
      <c r="B35" s="8"/>
      <c r="C35" s="8"/>
      <c r="D35" s="8"/>
      <c r="E35" s="8"/>
      <c r="F35" s="8"/>
      <c r="G35" s="8"/>
      <c r="H35" s="46">
        <v>150</v>
      </c>
      <c r="I35" s="46"/>
    </row>
    <row r="36" spans="1:9" x14ac:dyDescent="0.25">
      <c r="A36" s="8" t="s">
        <v>99</v>
      </c>
      <c r="B36" s="8"/>
      <c r="C36" s="8"/>
      <c r="D36" s="8"/>
      <c r="E36" s="8"/>
      <c r="F36" s="8"/>
      <c r="G36" s="8"/>
      <c r="H36" s="32">
        <v>0.1</v>
      </c>
      <c r="I36" s="32"/>
    </row>
    <row r="37" spans="1:9" x14ac:dyDescent="0.25">
      <c r="A37" s="8" t="s">
        <v>100</v>
      </c>
      <c r="B37" s="8"/>
      <c r="C37" s="8"/>
      <c r="D37" s="8"/>
      <c r="E37" s="8"/>
      <c r="F37" s="8"/>
      <c r="G37" s="8"/>
      <c r="H37" s="47">
        <v>8</v>
      </c>
      <c r="I37" s="47"/>
    </row>
    <row r="38" spans="1:9" x14ac:dyDescent="0.25">
      <c r="A38" s="8" t="s">
        <v>101</v>
      </c>
      <c r="B38" s="8"/>
      <c r="C38" s="8"/>
      <c r="D38" s="8"/>
      <c r="E38" s="8"/>
      <c r="F38" s="8"/>
      <c r="G38" s="8"/>
      <c r="H38" s="47">
        <v>4</v>
      </c>
      <c r="I38" s="47"/>
    </row>
    <row r="39" spans="1:9" x14ac:dyDescent="0.25">
      <c r="A39" s="8" t="s">
        <v>102</v>
      </c>
      <c r="B39" s="8"/>
      <c r="C39" s="8"/>
      <c r="D39" s="8"/>
      <c r="E39" s="8"/>
      <c r="F39" s="8"/>
      <c r="G39" s="8"/>
      <c r="H39" s="46">
        <v>120</v>
      </c>
      <c r="I39" s="46"/>
    </row>
    <row r="40" spans="1:9" x14ac:dyDescent="0.25">
      <c r="A40" s="8" t="s">
        <v>103</v>
      </c>
      <c r="B40" s="8"/>
      <c r="C40" s="8"/>
      <c r="D40" s="8"/>
      <c r="E40" s="8"/>
      <c r="F40" s="8"/>
      <c r="G40" s="8"/>
      <c r="H40" s="48">
        <v>0.25</v>
      </c>
      <c r="I40" s="48"/>
    </row>
    <row r="41" spans="1:9" x14ac:dyDescent="0.25">
      <c r="A41" s="8" t="s">
        <v>104</v>
      </c>
      <c r="B41" s="8"/>
      <c r="C41" s="8"/>
      <c r="D41" s="8"/>
      <c r="E41" s="8"/>
      <c r="F41" s="8"/>
      <c r="G41" s="8"/>
      <c r="H41" s="45">
        <v>0.45</v>
      </c>
      <c r="I41" s="45"/>
    </row>
    <row r="43" ht="22" customHeight="1" spans="1:9" x14ac:dyDescent="0.25">
      <c r="A43" s="13" t="s">
        <v>105</v>
      </c>
      <c r="B43" s="13" t="s">
        <v>34</v>
      </c>
      <c r="C43" s="13" t="s">
        <v>34</v>
      </c>
      <c r="D43" s="13" t="s">
        <v>34</v>
      </c>
      <c r="E43" s="13" t="s">
        <v>34</v>
      </c>
      <c r="F43" s="13" t="s">
        <v>34</v>
      </c>
      <c r="G43" s="13" t="s">
        <v>34</v>
      </c>
      <c r="H43" s="12" t="s">
        <v>29</v>
      </c>
      <c r="I43" s="14" t="s">
        <v>106</v>
      </c>
    </row>
    <row r="44" spans="1:9" x14ac:dyDescent="0.25">
      <c r="A44" s="49" t="s">
        <v>107</v>
      </c>
      <c r="B44" s="49"/>
      <c r="C44" s="49"/>
      <c r="D44" s="49"/>
      <c r="E44" s="49"/>
      <c r="F44" s="49"/>
      <c r="G44" s="49"/>
      <c r="H44" s="50" t="s">
        <v>108</v>
      </c>
      <c r="I44" s="44">
        <f>SUMIF(B7:B21,"Carpet",F7:F21)</f>
      </c>
    </row>
    <row r="45" spans="1:9" x14ac:dyDescent="0.25">
      <c r="A45" s="49" t="s">
        <v>109</v>
      </c>
      <c r="B45" s="49"/>
      <c r="C45" s="49"/>
      <c r="D45" s="49"/>
      <c r="E45" s="49"/>
      <c r="F45" s="49"/>
      <c r="G45" s="49"/>
      <c r="H45" s="50" t="s">
        <v>108</v>
      </c>
      <c r="I45" s="44">
        <f>SUMIF(B7:B21,"Tile",F7:F21)</f>
      </c>
    </row>
    <row r="46" spans="1:9" x14ac:dyDescent="0.25">
      <c r="A46" s="49" t="s">
        <v>110</v>
      </c>
      <c r="B46" s="49"/>
      <c r="C46" s="49"/>
      <c r="D46" s="49"/>
      <c r="E46" s="49"/>
      <c r="F46" s="49"/>
      <c r="G46" s="49"/>
      <c r="H46" s="50" t="s">
        <v>108</v>
      </c>
      <c r="I46" s="44">
        <f>SUMIF(B7:B21,"Vinyl",F7:F21)</f>
      </c>
    </row>
    <row r="47" spans="1:9" x14ac:dyDescent="0.25">
      <c r="A47" s="49" t="s">
        <v>111</v>
      </c>
      <c r="B47" s="49"/>
      <c r="C47" s="49"/>
      <c r="D47" s="49"/>
      <c r="E47" s="49"/>
      <c r="F47" s="49"/>
      <c r="G47" s="49"/>
      <c r="H47" s="50" t="s">
        <v>108</v>
      </c>
      <c r="I47" s="44">
        <f>SUMIF(B7:B21,"Wood",F7:F21)</f>
      </c>
    </row>
    <row r="48" spans="1:9" x14ac:dyDescent="0.25">
      <c r="A48" s="49" t="s">
        <v>112</v>
      </c>
      <c r="B48" s="49"/>
      <c r="C48" s="49"/>
      <c r="D48" s="49"/>
      <c r="E48" s="49"/>
      <c r="F48" s="49"/>
      <c r="G48" s="49"/>
      <c r="H48" s="50" t="s">
        <v>113</v>
      </c>
      <c r="I48" s="44">
        <f>IF(H41&gt;0,ROUNDUP(H39*H40/12/H41,0),0)</f>
      </c>
    </row>
    <row r="49" spans="1:9" x14ac:dyDescent="0.25">
      <c r="A49" s="49" t="s">
        <v>114</v>
      </c>
      <c r="B49" s="49"/>
      <c r="C49" s="49"/>
      <c r="D49" s="49"/>
      <c r="E49" s="49"/>
      <c r="F49" s="49"/>
      <c r="G49" s="49"/>
      <c r="H49" s="50" t="s">
        <v>108</v>
      </c>
      <c r="I49" s="44">
        <f>F23</f>
      </c>
    </row>
    <row r="50" spans="1:9" x14ac:dyDescent="0.25">
      <c r="A50" s="49" t="s">
        <v>115</v>
      </c>
      <c r="B50" s="49"/>
      <c r="C50" s="49"/>
      <c r="D50" s="49"/>
      <c r="E50" s="49"/>
      <c r="F50" s="49"/>
      <c r="G50" s="49"/>
      <c r="H50" s="50" t="s">
        <v>116</v>
      </c>
      <c r="I50" s="44">
        <f>IF(H29&gt;0,ROUNDUP(F23*(1+H28)/H29,0),0)</f>
      </c>
    </row>
    <row r="51" spans="1:9" x14ac:dyDescent="0.25">
      <c r="A51" s="49" t="s">
        <v>117</v>
      </c>
      <c r="B51" s="49"/>
      <c r="C51" s="49"/>
      <c r="D51" s="49"/>
      <c r="E51" s="49"/>
      <c r="F51" s="49"/>
      <c r="G51" s="49"/>
      <c r="H51" s="50" t="s">
        <v>108</v>
      </c>
      <c r="I51" s="44">
        <f>IF(H29&gt;0,ROUNDUP(F23*(1+H28)/H29,0)*H29,0)</f>
      </c>
    </row>
    <row r="52" spans="1:9" x14ac:dyDescent="0.25">
      <c r="A52" s="49" t="s">
        <v>118</v>
      </c>
      <c r="B52" s="49"/>
      <c r="C52" s="49"/>
      <c r="D52" s="49"/>
      <c r="E52" s="49"/>
      <c r="F52" s="49"/>
      <c r="G52" s="49"/>
      <c r="H52" s="50" t="s">
        <v>119</v>
      </c>
      <c r="I52" s="44">
        <f>IF(H30&gt;0,ROUNDUP(F23/H30,0),0)</f>
      </c>
    </row>
    <row r="53" spans="1:9" x14ac:dyDescent="0.25">
      <c r="A53" s="49" t="s">
        <v>120</v>
      </c>
      <c r="B53" s="49"/>
      <c r="C53" s="49"/>
      <c r="D53" s="49"/>
      <c r="E53" s="49"/>
      <c r="F53" s="49"/>
      <c r="G53" s="49"/>
      <c r="H53" s="50" t="s">
        <v>108</v>
      </c>
      <c r="I53" s="44">
        <f>F24</f>
      </c>
    </row>
    <row r="54" spans="1:9" x14ac:dyDescent="0.25">
      <c r="A54" s="49" t="s">
        <v>121</v>
      </c>
      <c r="B54" s="49"/>
      <c r="C54" s="49"/>
      <c r="D54" s="49"/>
      <c r="E54" s="49"/>
      <c r="F54" s="49"/>
      <c r="G54" s="49"/>
      <c r="H54" s="50" t="s">
        <v>116</v>
      </c>
      <c r="I54" s="44">
        <f>IF(H33&gt;0,ROUNDUP(F24*(1+H32)/H33,0),0)</f>
      </c>
    </row>
    <row r="55" spans="1:9" x14ac:dyDescent="0.25">
      <c r="A55" s="49" t="s">
        <v>122</v>
      </c>
      <c r="B55" s="49"/>
      <c r="C55" s="49"/>
      <c r="D55" s="49"/>
      <c r="E55" s="49"/>
      <c r="F55" s="49"/>
      <c r="G55" s="49"/>
      <c r="H55" s="50" t="s">
        <v>113</v>
      </c>
      <c r="I55" s="44">
        <f>IF(H34&gt;0,ROUNDUP(F24/H34,0),0)</f>
      </c>
    </row>
    <row r="56" spans="1:9" x14ac:dyDescent="0.25">
      <c r="A56" s="49" t="s">
        <v>123</v>
      </c>
      <c r="B56" s="49"/>
      <c r="C56" s="49"/>
      <c r="D56" s="49"/>
      <c r="E56" s="49"/>
      <c r="F56" s="49"/>
      <c r="G56" s="49"/>
      <c r="H56" s="50" t="s">
        <v>113</v>
      </c>
      <c r="I56" s="44">
        <f>IF(H35&gt;0,ROUNDUP(F24/H35,0),0)</f>
      </c>
    </row>
    <row r="57" spans="1:9" x14ac:dyDescent="0.25">
      <c r="A57" s="49" t="s">
        <v>124</v>
      </c>
      <c r="B57" s="49"/>
      <c r="C57" s="49"/>
      <c r="D57" s="49"/>
      <c r="E57" s="49"/>
      <c r="F57" s="49"/>
      <c r="G57" s="49"/>
      <c r="H57" s="50" t="s">
        <v>125</v>
      </c>
      <c r="I57" s="44">
        <f>I22</f>
      </c>
    </row>
    <row r="58" spans="1:9" x14ac:dyDescent="0.25">
      <c r="A58" s="49" t="s">
        <v>126</v>
      </c>
      <c r="B58" s="49"/>
      <c r="C58" s="49"/>
      <c r="D58" s="49"/>
      <c r="E58" s="49"/>
      <c r="F58" s="49"/>
      <c r="G58" s="49"/>
      <c r="H58" s="50" t="s">
        <v>127</v>
      </c>
      <c r="I58" s="44">
        <f>IF(H37&gt;0,ROUNDUP(I22*(1+H36)/H37,0),0)</f>
      </c>
    </row>
    <row r="59" spans="1:9" x14ac:dyDescent="0.25">
      <c r="A59" s="49" t="s">
        <v>128</v>
      </c>
      <c r="B59" s="49"/>
      <c r="C59" s="49"/>
      <c r="D59" s="49"/>
      <c r="E59" s="49"/>
      <c r="F59" s="49"/>
      <c r="G59" s="49"/>
      <c r="H59" s="50" t="s">
        <v>129</v>
      </c>
      <c r="I59" s="44">
        <f>H38</f>
      </c>
    </row>
    <row r="61" ht="44" customHeight="1" spans="1:9" x14ac:dyDescent="0.25">
      <c r="A61" s="36" t="s">
        <v>130</v>
      </c>
      <c r="B61" s="36"/>
      <c r="C61" s="36"/>
      <c r="D61" s="36"/>
      <c r="E61" s="36"/>
      <c r="F61" s="36"/>
      <c r="G61" s="36"/>
      <c r="H61" s="36"/>
      <c r="I61" s="36"/>
    </row>
    <row r="63" ht="26" customHeight="1" spans="1:9" x14ac:dyDescent="0.25">
      <c r="A63" s="37" t="s">
        <v>131</v>
      </c>
      <c r="B63" s="37"/>
      <c r="C63" s="37"/>
      <c r="D63" s="37"/>
      <c r="E63" s="37"/>
      <c r="F63" s="37"/>
      <c r="G63" s="37"/>
      <c r="H63" s="37"/>
      <c r="I63" s="37"/>
    </row>
  </sheetData>
  <mergeCells count="50">
    <mergeCell ref="A23:E23"/>
    <mergeCell ref="A24:E24"/>
    <mergeCell ref="A27:G27"/>
    <mergeCell ref="H27:I27"/>
    <mergeCell ref="A28:G28"/>
    <mergeCell ref="H28:I28"/>
    <mergeCell ref="A29:G29"/>
    <mergeCell ref="H29:I29"/>
    <mergeCell ref="A30:G30"/>
    <mergeCell ref="H30:I30"/>
    <mergeCell ref="A31:G31"/>
    <mergeCell ref="H31:I31"/>
    <mergeCell ref="A32:G32"/>
    <mergeCell ref="H32:I32"/>
    <mergeCell ref="A33:G33"/>
    <mergeCell ref="H33:I33"/>
    <mergeCell ref="A34:G34"/>
    <mergeCell ref="H34:I34"/>
    <mergeCell ref="A35:G35"/>
    <mergeCell ref="H35:I35"/>
    <mergeCell ref="A36:G36"/>
    <mergeCell ref="H36:I36"/>
    <mergeCell ref="A37:G37"/>
    <mergeCell ref="H37:I37"/>
    <mergeCell ref="A38:G38"/>
    <mergeCell ref="H38:I38"/>
    <mergeCell ref="A39:G39"/>
    <mergeCell ref="H39:I39"/>
    <mergeCell ref="A40:G40"/>
    <mergeCell ref="H40:I40"/>
    <mergeCell ref="A41:G41"/>
    <mergeCell ref="H41:I41"/>
    <mergeCell ref="A44:G44"/>
    <mergeCell ref="A45:G45"/>
    <mergeCell ref="A46:G46"/>
    <mergeCell ref="A47:G47"/>
    <mergeCell ref="A48:G48"/>
    <mergeCell ref="A49:G49"/>
    <mergeCell ref="A50:G50"/>
    <mergeCell ref="A51:G51"/>
    <mergeCell ref="A52:G52"/>
    <mergeCell ref="A53:G53"/>
    <mergeCell ref="A54:G54"/>
    <mergeCell ref="A55:G55"/>
    <mergeCell ref="A56:G56"/>
    <mergeCell ref="A57:G57"/>
    <mergeCell ref="A58:G58"/>
    <mergeCell ref="A59:G59"/>
    <mergeCell ref="A61:I61"/>
    <mergeCell ref="A63:I63"/>
  </mergeCells>
  <dataValidations count="2">
    <dataValidation type="list" allowBlank="1" showErrorMessage="1" errorTitle="Pick from the list" error="Choose one of: Carpet, Tile, Vinyl, Wood, None" sqref="B7:B21">
      <formula1>"Carpet,Tile,Vinyl,Wood,None"</formula1>
    </dataValidation>
    <dataValidation type="list" allowBlank="1" showErrorMessage="1" errorTitle="Pick from the list" error="Choose one of: A, B" sqref="C7:C21">
      <formula1>"A,B"</formula1>
    </dataValidation>
  </dataValidations>
  <hyperlinks>
    <hyperlink ref="A63"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buildworkpro.com/templates&amp;C&amp;8&amp;K8B93A1Floor Takeoff&amp;R&amp;8&amp;K8B93A1Page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workbookViewId="0" showGridLines="0">
      <pane ySplit="10" topLeftCell="A11" activePane="bottomLeft" state="frozen"/>
      <selection pane="bottomLeft"/>
    </sheetView>
  </sheetViews>
  <sheetFormatPr defaultRowHeight="15" outlineLevelRow="0" outlineLevelCol="0" x14ac:dyDescent="55"/>
  <cols>
    <col min="1" max="1" width="40" customWidth="1"/>
    <col min="2" max="2" width="7" customWidth="1"/>
    <col min="3" max="3" width="12" customWidth="1"/>
    <col min="4" max="4" width="10" customWidth="1"/>
    <col min="5" max="6" width="12" customWidth="1"/>
    <col min="7" max="7" width="13" customWidth="1"/>
    <col min="8" max="8" width="14" customWidth="1"/>
  </cols>
  <sheetData>
    <row r="1" ht="30" customHeight="1" spans="1:1" x14ac:dyDescent="0.25">
      <c r="A1" s="1" t="s">
        <v>132</v>
      </c>
    </row>
    <row r="2" spans="1:1" x14ac:dyDescent="0.25">
      <c r="A2" s="3" t="s">
        <v>133</v>
      </c>
    </row>
    <row r="3" ht="6" customHeight="1" spans="1:8" x14ac:dyDescent="0.25">
      <c r="A3" s="4"/>
      <c r="B3" s="4"/>
      <c r="C3" s="4"/>
      <c r="D3" s="4"/>
      <c r="E3" s="4"/>
      <c r="F3" s="4"/>
      <c r="G3" s="4"/>
      <c r="H3" s="4"/>
    </row>
    <row r="4" spans="1:2" x14ac:dyDescent="0.25">
      <c r="A4" s="5"/>
      <c r="B4" s="6" t="s">
        <v>3</v>
      </c>
    </row>
    <row r="6" spans="1:4" x14ac:dyDescent="0.25">
      <c r="A6" s="8" t="s">
        <v>134</v>
      </c>
      <c r="B6" s="8"/>
      <c r="C6" s="8"/>
      <c r="D6" s="51">
        <v>42</v>
      </c>
    </row>
    <row r="7" spans="1:4" x14ac:dyDescent="0.25">
      <c r="A7" s="8" t="s">
        <v>135</v>
      </c>
      <c r="B7" s="8"/>
      <c r="C7" s="8"/>
      <c r="D7" s="32">
        <v>0.12</v>
      </c>
    </row>
    <row r="8" spans="1:4" x14ac:dyDescent="0.25">
      <c r="A8" s="8" t="s">
        <v>136</v>
      </c>
      <c r="B8" s="8"/>
      <c r="C8" s="8"/>
      <c r="D8" s="32">
        <v>0.2</v>
      </c>
    </row>
    <row r="10" ht="22" customHeight="1" spans="1:8" x14ac:dyDescent="0.25">
      <c r="A10" s="13" t="s">
        <v>137</v>
      </c>
      <c r="B10" s="12" t="s">
        <v>29</v>
      </c>
      <c r="C10" s="14" t="s">
        <v>138</v>
      </c>
      <c r="D10" s="14" t="s">
        <v>139</v>
      </c>
      <c r="E10" s="14" t="s">
        <v>140</v>
      </c>
      <c r="F10" s="14" t="s">
        <v>141</v>
      </c>
      <c r="G10" s="14" t="s">
        <v>142</v>
      </c>
      <c r="H10" s="14" t="s">
        <v>143</v>
      </c>
    </row>
    <row r="11" spans="1:8" x14ac:dyDescent="0.25">
      <c r="A11" s="17" t="s">
        <v>144</v>
      </c>
      <c r="B11" s="19" t="s">
        <v>108</v>
      </c>
      <c r="C11" s="20">
        <v>0</v>
      </c>
      <c r="D11" s="52">
        <v>0.01</v>
      </c>
      <c r="E11" s="20">
        <v>0.12</v>
      </c>
      <c r="F11" s="21">
        <f>IF(A11="","",N(C11)+N(D11)*$D$6+N(E11))</f>
      </c>
      <c r="G11" s="21">
        <f>IF(OR(F11="",$D$8&gt;=1),"",ROUND(F11*(1+$D$7)/(1-$D$8),2))</f>
      </c>
      <c r="H11" s="21">
        <f>IF(G11="","",G11-F11*(1+$D$7))</f>
      </c>
    </row>
    <row r="12" spans="1:8" x14ac:dyDescent="0.25">
      <c r="A12" s="17" t="s">
        <v>145</v>
      </c>
      <c r="B12" s="19" t="s">
        <v>108</v>
      </c>
      <c r="C12" s="20">
        <v>0</v>
      </c>
      <c r="D12" s="52">
        <v>0.05</v>
      </c>
      <c r="E12" s="20">
        <v>0.4</v>
      </c>
      <c r="F12" s="21">
        <f>IF(A12="","",N(C12)+N(D12)*$D$6+N(E12))</f>
      </c>
      <c r="G12" s="21">
        <f>IF(OR(F12="",$D$8&gt;=1),"",ROUND(F12*(1+$D$7)/(1-$D$8),2))</f>
      </c>
      <c r="H12" s="21">
        <f>IF(G12="","",G12-F12*(1+$D$7))</f>
      </c>
    </row>
    <row r="13" spans="1:8" x14ac:dyDescent="0.25">
      <c r="A13" s="17" t="s">
        <v>146</v>
      </c>
      <c r="B13" s="19" t="s">
        <v>113</v>
      </c>
      <c r="C13" s="20">
        <v>42</v>
      </c>
      <c r="D13" s="52">
        <v>0.6</v>
      </c>
      <c r="E13" s="20">
        <v>0</v>
      </c>
      <c r="F13" s="21">
        <f>IF(A13="","",N(C13)+N(D13)*$D$6+N(E13))</f>
      </c>
      <c r="G13" s="21">
        <f>IF(OR(F13="",$D$8&gt;=1),"",ROUND(F13*(1+$D$7)/(1-$D$8),2))</f>
      </c>
      <c r="H13" s="21">
        <f>IF(G13="","",G13-F13*(1+$D$7))</f>
      </c>
    </row>
    <row r="14" spans="1:8" x14ac:dyDescent="0.25">
      <c r="A14" s="17" t="s">
        <v>147</v>
      </c>
      <c r="B14" s="19" t="s">
        <v>116</v>
      </c>
      <c r="C14" s="20">
        <v>58.5</v>
      </c>
      <c r="D14" s="52">
        <v>0</v>
      </c>
      <c r="E14" s="20">
        <v>0.4</v>
      </c>
      <c r="F14" s="21">
        <f>IF(A14="","",N(C14)+N(D14)*$D$6+N(E14))</f>
      </c>
      <c r="G14" s="21">
        <f>IF(OR(F14="",$D$8&gt;=1),"",ROUND(F14*(1+$D$7)/(1-$D$8),2))</f>
      </c>
      <c r="H14" s="21">
        <f>IF(G14="","",G14-F14*(1+$D$7))</f>
      </c>
    </row>
    <row r="15" spans="1:8" x14ac:dyDescent="0.25">
      <c r="A15" s="17" t="s">
        <v>148</v>
      </c>
      <c r="B15" s="19" t="s">
        <v>108</v>
      </c>
      <c r="C15" s="20">
        <v>0</v>
      </c>
      <c r="D15" s="52">
        <v>0.04</v>
      </c>
      <c r="E15" s="20">
        <v>0.04</v>
      </c>
      <c r="F15" s="21">
        <f>IF(A15="","",N(C15)+N(D15)*$D$6+N(E15))</f>
      </c>
      <c r="G15" s="21">
        <f>IF(OR(F15="",$D$8&gt;=1),"",ROUND(F15*(1+$D$7)/(1-$D$8),2))</f>
      </c>
      <c r="H15" s="21">
        <f>IF(G15="","",G15-F15*(1+$D$7))</f>
      </c>
    </row>
    <row r="16" spans="1:8" x14ac:dyDescent="0.25">
      <c r="A16" s="17" t="s">
        <v>149</v>
      </c>
      <c r="B16" s="19" t="s">
        <v>108</v>
      </c>
      <c r="C16" s="20">
        <v>0</v>
      </c>
      <c r="D16" s="52">
        <v>0.2</v>
      </c>
      <c r="E16" s="20">
        <v>0.5</v>
      </c>
      <c r="F16" s="21">
        <f>IF(A16="","",N(C16)+N(D16)*$D$6+N(E16))</f>
      </c>
      <c r="G16" s="21">
        <f>IF(OR(F16="",$D$8&gt;=1),"",ROUND(F16*(1+$D$7)/(1-$D$8),2))</f>
      </c>
      <c r="H16" s="21">
        <f>IF(G16="","",G16-F16*(1+$D$7))</f>
      </c>
    </row>
    <row r="17" spans="1:8" x14ac:dyDescent="0.25">
      <c r="A17" s="17" t="s">
        <v>150</v>
      </c>
      <c r="B17" s="19" t="s">
        <v>125</v>
      </c>
      <c r="C17" s="20">
        <v>0.55</v>
      </c>
      <c r="D17" s="52">
        <v>0.03</v>
      </c>
      <c r="E17" s="20">
        <v>0.12</v>
      </c>
      <c r="F17" s="21">
        <f>IF(A17="","",N(C17)+N(D17)*$D$6+N(E17))</f>
      </c>
      <c r="G17" s="21">
        <f>IF(OR(F17="",$D$8&gt;=1),"",ROUND(F17*(1+$D$7)/(1-$D$8),2))</f>
      </c>
      <c r="H17" s="21">
        <f>IF(G17="","",G17-F17*(1+$D$7))</f>
      </c>
    </row>
    <row r="18" spans="1:8" x14ac:dyDescent="0.25">
      <c r="A18" s="17" t="s">
        <v>151</v>
      </c>
      <c r="B18" s="19" t="s">
        <v>129</v>
      </c>
      <c r="C18" s="20">
        <v>26</v>
      </c>
      <c r="D18" s="52">
        <v>0.3</v>
      </c>
      <c r="E18" s="20">
        <v>0</v>
      </c>
      <c r="F18" s="21">
        <f>IF(A18="","",N(C18)+N(D18)*$D$6+N(E18))</f>
      </c>
      <c r="G18" s="21">
        <f>IF(OR(F18="",$D$8&gt;=1),"",ROUND(F18*(1+$D$7)/(1-$D$8),2))</f>
      </c>
      <c r="H18" s="21">
        <f>IF(G18="","",G18-F18*(1+$D$7))</f>
      </c>
    </row>
    <row r="19" spans="1:8" x14ac:dyDescent="0.25">
      <c r="A19" s="17"/>
      <c r="B19" s="19"/>
      <c r="C19" s="20"/>
      <c r="D19" s="52"/>
      <c r="E19" s="20"/>
      <c r="F19" s="21">
        <f>IF(A19="","",N(C19)+N(D19)*$D$6+N(E19))</f>
      </c>
      <c r="G19" s="21">
        <f>IF(OR(F19="",$D$8&gt;=1),"",ROUND(F19*(1+$D$7)/(1-$D$8),2))</f>
      </c>
      <c r="H19" s="21">
        <f>IF(G19="","",G19-F19*(1+$D$7))</f>
      </c>
    </row>
    <row r="20" spans="1:8" x14ac:dyDescent="0.25">
      <c r="A20" s="17"/>
      <c r="B20" s="19"/>
      <c r="C20" s="20"/>
      <c r="D20" s="52"/>
      <c r="E20" s="20"/>
      <c r="F20" s="21">
        <f>IF(A20="","",N(C20)+N(D20)*$D$6+N(E20))</f>
      </c>
      <c r="G20" s="21">
        <f>IF(OR(F20="",$D$8&gt;=1),"",ROUND(F20*(1+$D$7)/(1-$D$8),2))</f>
      </c>
      <c r="H20" s="21">
        <f>IF(G20="","",G20-F20*(1+$D$7))</f>
      </c>
    </row>
    <row r="21" spans="1:8" x14ac:dyDescent="0.25">
      <c r="A21" s="17"/>
      <c r="B21" s="19"/>
      <c r="C21" s="20"/>
      <c r="D21" s="52"/>
      <c r="E21" s="20"/>
      <c r="F21" s="21">
        <f>IF(A21="","",N(C21)+N(D21)*$D$6+N(E21))</f>
      </c>
      <c r="G21" s="21">
        <f>IF(OR(F21="",$D$8&gt;=1),"",ROUND(F21*(1+$D$7)/(1-$D$8),2))</f>
      </c>
      <c r="H21" s="21">
        <f>IF(G21="","",G21-F21*(1+$D$7))</f>
      </c>
    </row>
    <row r="22" spans="1:8" x14ac:dyDescent="0.25">
      <c r="A22" s="17"/>
      <c r="B22" s="19"/>
      <c r="C22" s="20"/>
      <c r="D22" s="52"/>
      <c r="E22" s="20"/>
      <c r="F22" s="21">
        <f>IF(A22="","",N(C22)+N(D22)*$D$6+N(E22))</f>
      </c>
      <c r="G22" s="21">
        <f>IF(OR(F22="",$D$8&gt;=1),"",ROUND(F22*(1+$D$7)/(1-$D$8),2))</f>
      </c>
      <c r="H22" s="21">
        <f>IF(G22="","",G22-F22*(1+$D$7))</f>
      </c>
    </row>
    <row r="23" spans="1:8" x14ac:dyDescent="0.25">
      <c r="A23" s="17"/>
      <c r="B23" s="19"/>
      <c r="C23" s="20"/>
      <c r="D23" s="52"/>
      <c r="E23" s="20"/>
      <c r="F23" s="21">
        <f>IF(A23="","",N(C23)+N(D23)*$D$6+N(E23))</f>
      </c>
      <c r="G23" s="21">
        <f>IF(OR(F23="",$D$8&gt;=1),"",ROUND(F23*(1+$D$7)/(1-$D$8),2))</f>
      </c>
      <c r="H23" s="21">
        <f>IF(G23="","",G23-F23*(1+$D$7))</f>
      </c>
    </row>
    <row r="24" spans="1:8" x14ac:dyDescent="0.25">
      <c r="A24" s="17"/>
      <c r="B24" s="19"/>
      <c r="C24" s="20"/>
      <c r="D24" s="52"/>
      <c r="E24" s="20"/>
      <c r="F24" s="21">
        <f>IF(A24="","",N(C24)+N(D24)*$D$6+N(E24))</f>
      </c>
      <c r="G24" s="21">
        <f>IF(OR(F24="",$D$8&gt;=1),"",ROUND(F24*(1+$D$7)/(1-$D$8),2))</f>
      </c>
      <c r="H24" s="21">
        <f>IF(G24="","",G24-F24*(1+$D$7))</f>
      </c>
    </row>
    <row r="26" ht="44" customHeight="1" spans="1:8" x14ac:dyDescent="0.25">
      <c r="A26" s="36" t="s">
        <v>152</v>
      </c>
      <c r="B26" s="36"/>
      <c r="C26" s="36"/>
      <c r="D26" s="36"/>
      <c r="E26" s="36"/>
      <c r="F26" s="36"/>
      <c r="G26" s="36"/>
      <c r="H26" s="36"/>
    </row>
    <row r="28" ht="32" customHeight="1" spans="1:8" x14ac:dyDescent="0.25">
      <c r="A28" s="36" t="s">
        <v>153</v>
      </c>
      <c r="B28" s="36"/>
      <c r="C28" s="36"/>
      <c r="D28" s="36"/>
      <c r="E28" s="36"/>
      <c r="F28" s="36"/>
      <c r="G28" s="36"/>
      <c r="H28" s="36"/>
    </row>
    <row r="30" ht="26" customHeight="1" spans="1:8" x14ac:dyDescent="0.25">
      <c r="A30" s="37" t="s">
        <v>154</v>
      </c>
      <c r="B30" s="37"/>
      <c r="C30" s="37"/>
      <c r="D30" s="37"/>
      <c r="E30" s="37"/>
      <c r="F30" s="37"/>
      <c r="G30" s="37"/>
      <c r="H30" s="37"/>
    </row>
  </sheetData>
  <mergeCells count="6">
    <mergeCell ref="A6:C6"/>
    <mergeCell ref="A7:C7"/>
    <mergeCell ref="A8:C8"/>
    <mergeCell ref="A26:H26"/>
    <mergeCell ref="A28:H28"/>
    <mergeCell ref="A30:H30"/>
  </mergeCells>
  <hyperlinks>
    <hyperlink ref="A30" r:id="rId1"/>
  </hyperlinks>
  <printOptions horizontalCentered="1"/>
  <pageMargins left="0.5" right="0.5" top="0.6" bottom="0.6" header="0.3" footer="0.3"/>
  <pageSetup paperSize="1" orientation="landscape" horizontalDpi="4294967295" verticalDpi="4294967295" scale="100" fitToWidth="1" fitToHeight="1"/>
  <headerFooter>
    <oddFooter>&amp;L&amp;8&amp;K8B93A1Free template by BuildWorkPro · buildworkpro.com/templates&amp;C&amp;8&amp;K8B93A1Unit Prices&amp;R&amp;8&amp;K8B93A1Page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B20"/>
  <sheetViews>
    <sheetView workbookViewId="0" showGridLines="0"/>
  </sheetViews>
  <sheetFormatPr defaultRowHeight="15" outlineLevelRow="0" outlineLevelCol="0" x14ac:dyDescent="55"/>
  <cols>
    <col min="1" max="1" width="4" customWidth="1"/>
    <col min="2" max="2" width="100" customWidth="1"/>
  </cols>
  <sheetData>
    <row r="1" ht="30" customHeight="1" spans="1:1" x14ac:dyDescent="0.25">
      <c r="A1" s="1" t="s">
        <v>155</v>
      </c>
    </row>
    <row r="2" ht="6" customHeight="1" spans="1:2" x14ac:dyDescent="0.25">
      <c r="A2" s="4"/>
      <c r="B2" s="4"/>
    </row>
    <row r="4" ht="45" customHeight="1" spans="1:2" x14ac:dyDescent="0.25">
      <c r="A4" s="53" t="s">
        <v>156</v>
      </c>
      <c r="B4" s="54" t="s">
        <v>157</v>
      </c>
    </row>
    <row r="5" ht="30" customHeight="1" spans="1:2" x14ac:dyDescent="0.25">
      <c r="A5" s="53" t="s">
        <v>158</v>
      </c>
      <c r="B5" s="54" t="s">
        <v>159</v>
      </c>
    </row>
    <row r="6" ht="30" customHeight="1" spans="1:2" x14ac:dyDescent="0.25">
      <c r="A6" s="53" t="s">
        <v>160</v>
      </c>
      <c r="B6" s="54" t="s">
        <v>161</v>
      </c>
    </row>
    <row r="7" ht="45" customHeight="1" spans="1:2" x14ac:dyDescent="0.25">
      <c r="A7" s="53" t="s">
        <v>162</v>
      </c>
      <c r="B7" s="54" t="s">
        <v>163</v>
      </c>
    </row>
    <row r="8" ht="30" customHeight="1" spans="1:2" x14ac:dyDescent="0.25">
      <c r="A8" s="53" t="s">
        <v>164</v>
      </c>
      <c r="B8" s="54" t="s">
        <v>165</v>
      </c>
    </row>
    <row r="9" ht="30" customHeight="1" spans="1:2" x14ac:dyDescent="0.25">
      <c r="A9" s="53" t="s">
        <v>166</v>
      </c>
      <c r="B9" s="54" t="s">
        <v>167</v>
      </c>
    </row>
    <row r="11" spans="2:2" x14ac:dyDescent="0.25">
      <c r="B11" s="7" t="s">
        <v>168</v>
      </c>
    </row>
    <row r="12" ht="30" customHeight="1" spans="1:2" x14ac:dyDescent="0.25">
      <c r="A12" s="55" t="s">
        <v>169</v>
      </c>
      <c r="B12" s="56" t="s">
        <v>170</v>
      </c>
    </row>
    <row r="13" ht="30" customHeight="1" spans="1:2" x14ac:dyDescent="0.25">
      <c r="A13" s="55" t="s">
        <v>169</v>
      </c>
      <c r="B13" s="56" t="s">
        <v>171</v>
      </c>
    </row>
    <row r="14" ht="30" customHeight="1" spans="1:2" x14ac:dyDescent="0.25">
      <c r="A14" s="55" t="s">
        <v>169</v>
      </c>
      <c r="B14" s="56" t="s">
        <v>172</v>
      </c>
    </row>
    <row r="15" ht="30" customHeight="1" spans="1:2" x14ac:dyDescent="0.25">
      <c r="A15" s="55" t="s">
        <v>169</v>
      </c>
      <c r="B15" s="56" t="s">
        <v>173</v>
      </c>
    </row>
    <row r="17" ht="44" customHeight="1" spans="1:2" x14ac:dyDescent="0.25">
      <c r="A17" s="36" t="s">
        <v>174</v>
      </c>
      <c r="B17" s="36"/>
    </row>
    <row r="18" spans="2:2" x14ac:dyDescent="0.25">
      <c r="B18" s="57" t="s">
        <v>175</v>
      </c>
    </row>
    <row r="20" ht="78" customHeight="1" spans="1:2" x14ac:dyDescent="0.25">
      <c r="A20" s="37" t="s">
        <v>176</v>
      </c>
      <c r="B20" s="37"/>
    </row>
  </sheetData>
  <mergeCells count="2">
    <mergeCell ref="A17:B17"/>
    <mergeCell ref="A20:B20"/>
  </mergeCells>
  <hyperlinks>
    <hyperlink ref="B18" r:id="rId1"/>
    <hyperlink ref="A20" r:id="rId2"/>
  </hyperlinks>
  <printOptions horizontalCentered="1"/>
  <pageMargins left="0.5" right="0.5" top="0.6" bottom="0.6" header="0.3" footer="0.3"/>
  <pageSetup paperSize="1" orientation="portrait" horizontalDpi="4294967295" verticalDpi="4294967295" scale="100" fitToWidth="1" fitToHeight="0"/>
  <headerFooter>
    <oddFooter>&amp;L&amp;8&amp;K8B93A1Free template by BuildWorkPro · buildworkpro.com/templates&amp;C&amp;8&amp;K8B93A1How to Use&amp;R&amp;8&amp;K8B93A1Page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Estimate</vt:lpstr>
      <vt:lpstr>Floor Takeoff</vt:lpstr>
      <vt:lpstr>Unit Prices</vt:lpstr>
      <vt:lpstr>How to Use</vt:lpstr>
    </vt:vector>
  </TitlesOfParts>
  <Company>BuildWorkPro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BuildWorkPro</dc:creator>
  <dc:title>Flooring Estimate Template</dc:title>
  <dc:subject>Flooring Estimate Template</dc:subject>
  <dc:description/>
  <cp:keywords>construction template, subcontractor, buildworkpro</cp:keywords>
  <cp:category/>
  <cp:lastModifiedBy>BuildWorkPro</cp:lastModifiedBy>
  <dcterms:created xsi:type="dcterms:W3CDTF">2026-09-17T12:00:00Z</dcterms:created>
  <dcterms:modified xsi:type="dcterms:W3CDTF">2026-09-17T12:00:00Z</dcterms:modified>
</cp:coreProperties>
</file>