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imate" state="visible" r:id="rId4"/>
    <sheet sheetId="2" name="Paint Takeoff" state="visible" r:id="rId5"/>
    <sheet sheetId="3" name="Unit Prices" state="visible" r:id="rId6"/>
    <sheet sheetId="4" name="How to Use" state="visible" r:id="rId7"/>
  </sheets>
  <definedNames>
    <definedName name="_xlnm.Print_Area" localSheetId="0">'Estimate'!$A1:$G82</definedName>
  </definedNames>
  <calcPr calcId="171027" fullCalcOnLoad="1"/>
</workbook>
</file>

<file path=xl/sharedStrings.xml><?xml version="1.0" encoding="utf-8"?>
<sst xmlns="http://schemas.openxmlformats.org/spreadsheetml/2006/main" count="223" uniqueCount="175">
  <si>
    <t>Painting Estimate</t>
  </si>
  <si>
    <t>Amber = your inputs</t>
  </si>
  <si>
    <t>Customer-facing estimate by phase — prep, walls and ceilings, trim and doors — with tax, deposit and balance computed. Print fits one page.</t>
  </si>
  <si>
    <t>Amber cells are yours to fill in. Everything else calculates.</t>
  </si>
  <si>
    <t>YOUR COMPANY</t>
  </si>
  <si>
    <t>ESTIMATE</t>
  </si>
  <si>
    <t>Company</t>
  </si>
  <si>
    <t>Estimate no.</t>
  </si>
  <si>
    <t>Address</t>
  </si>
  <si>
    <t>Date</t>
  </si>
  <si>
    <t>Phone / email / license</t>
  </si>
  <si>
    <t>Valid until</t>
  </si>
  <si>
    <t>PREPARED FOR</t>
  </si>
  <si>
    <t>JOB</t>
  </si>
  <si>
    <t>Customer</t>
  </si>
  <si>
    <t>Job address</t>
  </si>
  <si>
    <t>Estimated start</t>
  </si>
  <si>
    <t>Phone / email</t>
  </si>
  <si>
    <t>Prepared by</t>
  </si>
  <si>
    <t>JOB SPECS</t>
  </si>
  <si>
    <t>Paintable area</t>
  </si>
  <si>
    <t>Surfaces</t>
  </si>
  <si>
    <t>Coats</t>
  </si>
  <si>
    <t>Paint &amp; sheen</t>
  </si>
  <si>
    <t>Colors</t>
  </si>
  <si>
    <t>SCOPE OF WORK</t>
  </si>
  <si>
    <t>#</t>
  </si>
  <si>
    <t>DESCRIPTION</t>
  </si>
  <si>
    <t>QTY</t>
  </si>
  <si>
    <t>UNIT</t>
  </si>
  <si>
    <t>UNIT PRICE</t>
  </si>
  <si>
    <t>TAX?</t>
  </si>
  <si>
    <t>AMOUNT</t>
  </si>
  <si>
    <t>PREP &amp; PROTECTION</t>
  </si>
  <si>
    <t/>
  </si>
  <si>
    <t>Prep &amp; protection subtotal</t>
  </si>
  <si>
    <t>WALLS &amp; CEILINGS</t>
  </si>
  <si>
    <t>Walls &amp; ceilings subtotal</t>
  </si>
  <si>
    <t>TRIM, DOORS &amp; OTHER</t>
  </si>
  <si>
    <t>Trim, doors &amp; other subtotal</t>
  </si>
  <si>
    <t>Subtotal</t>
  </si>
  <si>
    <t>Taxable amount (lines marked Y)</t>
  </si>
  <si>
    <t>Sales tax — enter your rate (0% if tax is in your prices) →</t>
  </si>
  <si>
    <t>ESTIMATE TOTAL</t>
  </si>
  <si>
    <t>Deposit due on acceptance — enter % →</t>
  </si>
  <si>
    <t>Balance due on completion</t>
  </si>
  <si>
    <t>OPT.</t>
  </si>
  <si>
    <t>OPTIONAL ITEMS — PRICED SEPARATELY, NOT IN THE TOTAL</t>
  </si>
  <si>
    <t>ADD</t>
  </si>
  <si>
    <t>A</t>
  </si>
  <si>
    <t>B</t>
  </si>
  <si>
    <t>C</t>
  </si>
  <si>
    <t>TERMS — DEPOSIT, PAYMENT, DRYWALL ALLOWANCE, COLOR CHANGES, EXCLUSIONS, WARRANTY</t>
  </si>
  <si>
    <t>ACCEPTED BY (CUSTOMER)</t>
  </si>
  <si>
    <t>ESTIMATED BY</t>
  </si>
  <si>
    <t>SIGNATURE</t>
  </si>
  <si>
    <t>PRINTED NAME / TITLE</t>
  </si>
  <si>
    <t>DATE</t>
  </si>
  <si>
    <t>Measured on a walkthrough before work. Hidden damage, color changes after paint is applied and added work are priced by written change order first. Homes built before 1978 may require lead-safe (EPA RRP) work practices. Check your state’s contract and deposit rules. Not legal advice.</t>
  </si>
  <si>
    <t>Free template by BuildWorkPro — buildworkpro.com/templates.</t>
  </si>
  <si>
    <t>Paint Takeoff</t>
  </si>
  <si>
    <t>Room dimensions → paintable area, gallons and labor hours. Walls = 2 × (L + W) × H, less door and window openings.</t>
  </si>
  <si>
    <t>ROOM</t>
  </si>
  <si>
    <t>WALL COLOR</t>
  </si>
  <si>
    <t>LENGTH (FT)</t>
  </si>
  <si>
    <t>WIDTH (FT)</t>
  </si>
  <si>
    <t>WALL HEIGHT (FT)</t>
  </si>
  <si>
    <t>DOORS &amp; OPENINGS</t>
  </si>
  <si>
    <t>WINDOWS</t>
  </si>
  <si>
    <t>PAINT CEILING? (Y/N)</t>
  </si>
  <si>
    <t>NET WALLS (SQ FT)</t>
  </si>
  <si>
    <t>CEILING (SQ FT)</t>
  </si>
  <si>
    <t>BASEBOARD (LF)</t>
  </si>
  <si>
    <t>Living room</t>
  </si>
  <si>
    <t>Warm greige</t>
  </si>
  <si>
    <t>Y</t>
  </si>
  <si>
    <t>Dining room</t>
  </si>
  <si>
    <t>Sage green</t>
  </si>
  <si>
    <t>Family room</t>
  </si>
  <si>
    <t>Foyer — two-story</t>
  </si>
  <si>
    <t>Front hall</t>
  </si>
  <si>
    <t>Powder room</t>
  </si>
  <si>
    <t>Soft blue</t>
  </si>
  <si>
    <t>Totals</t>
  </si>
  <si>
    <t>Paintable area — walls + ceilings (sq ft)</t>
  </si>
  <si>
    <t>OPENINGS, COUNTS AND CREW</t>
  </si>
  <si>
    <t>Wall area deducted per door or cased opening (sq ft; a 3 × 7 ft door = 21)</t>
  </si>
  <si>
    <t>Wall area deducted per window (sq ft; a 3 × 5 ft window = 15)</t>
  </si>
  <si>
    <t>Door width — no baseboard across the opening (ft)</t>
  </si>
  <si>
    <t>Doors to paint — count each door once, even where two rooms share it</t>
  </si>
  <si>
    <t>Windows to paint — casing, sill and apron</t>
  </si>
  <si>
    <t>Crew size (painters on site)</t>
  </si>
  <si>
    <t>Hours per working day</t>
  </si>
  <si>
    <t>WALL COLORS — NAME EACH ONCE, THEN PICK IT PER ROOM ABOVE</t>
  </si>
  <si>
    <t>WALLS (SQ FT)</t>
  </si>
  <si>
    <t>GALLONS NEEDED</t>
  </si>
  <si>
    <t>GALLONS TO ORDER</t>
  </si>
  <si>
    <t>Wall area with no color from this list (should be 0)</t>
  </si>
  <si>
    <t>TASK — COVERAGE FROM THE CAN, RATES FROM YOUR OWN CREWS</t>
  </si>
  <si>
    <t>COATS / PASSES</t>
  </si>
  <si>
    <t>PAINT SQ FT PER UNIT</t>
  </si>
  <si>
    <t>SPREAD (SQ FT PER GAL)</t>
  </si>
  <si>
    <t>GALLONS</t>
  </si>
  <si>
    <t>RATE PER HOUR, PER COAT</t>
  </si>
  <si>
    <t>HOURS</t>
  </si>
  <si>
    <t>Setup, masking, cleanup (rate = rooms/hr)</t>
  </si>
  <si>
    <t>RM</t>
  </si>
  <si>
    <t>Wall prep &amp; spot-prime (G = share primed)</t>
  </si>
  <si>
    <t>SF</t>
  </si>
  <si>
    <t>Trim prep — caulk and fill</t>
  </si>
  <si>
    <t>LF</t>
  </si>
  <si>
    <t>Walls — cut in and roll</t>
  </si>
  <si>
    <t>Ceilings — cut in and roll</t>
  </si>
  <si>
    <t>Baseboard (G: 5-in face = 0.42 sq ft/LF)</t>
  </si>
  <si>
    <t>Doors — slab, jamb, casing, both sides</t>
  </si>
  <si>
    <t>EA</t>
  </si>
  <si>
    <t>Windows — casing, sill and apron</t>
  </si>
  <si>
    <t>Total labor hours — prep and paint</t>
  </si>
  <si>
    <t>ORDER AND SCHEDULE</t>
  </si>
  <si>
    <t>QUANTITY</t>
  </si>
  <si>
    <t>Primer for spot-priming patches</t>
  </si>
  <si>
    <t>GAL</t>
  </si>
  <si>
    <t>Wall paint — all colors, each rounded up on its own (Wall colors above)</t>
  </si>
  <si>
    <t>Ceiling paint</t>
  </si>
  <si>
    <t>Trim enamel — baseboard, doors and windows</t>
  </si>
  <si>
    <t>Labor hours — prep and paint</t>
  </si>
  <si>
    <t>HR</t>
  </si>
  <si>
    <t>Working days on site (hours ÷ crew size ÷ hours per day)</t>
  </si>
  <si>
    <t>DAY</t>
  </si>
  <si>
    <t>Walls = 2 × (L + W) × H − openings; ceilings = L × W; baseboard = perimeter − door widths. Gallons = area × coats ÷ spread; hours = quantity × coats ÷ your rate. Spread rates on the can assume a smooth, sealed surface, so use less for rough or porous walls. Buy wall paint by color: rounding each color up is why the sample orders 16 gallons, not 15.</t>
  </si>
  <si>
    <t>Free template by BuildWorkPro — buildworkpro.com/templates. Quantities are estimates; confirm coverage and recoat times on the product label.</t>
  </si>
  <si>
    <t>Unit Price Builder</t>
  </si>
  <si>
    <t>Internal — do not send. Builds each selling price from cost: material + labor + other, then overhead, then profit as a margin on price.</t>
  </si>
  <si>
    <t>Loaded labor rate ($/hr — wage + taxes + insurance + benefits)</t>
  </si>
  <si>
    <t>Overhead (% of cost — office, trucks, insurance, estimating)</t>
  </si>
  <si>
    <t>Profit margin (% of PRICE, not markup on cost)</t>
  </si>
  <si>
    <t>ITEM</t>
  </si>
  <si>
    <t>MATERIAL $/UNIT</t>
  </si>
  <si>
    <t>LABOR HRS/UNIT</t>
  </si>
  <si>
    <t>OTHER $/UNIT</t>
  </si>
  <si>
    <t>COST $/UNIT</t>
  </si>
  <si>
    <t>PRICE $/UNIT</t>
  </si>
  <si>
    <t>PROFIT $/UNIT</t>
  </si>
  <si>
    <t>Setup, masking, floor protection, cleanup</t>
  </si>
  <si>
    <t>Wall prep — fill, sand, spot-prime</t>
  </si>
  <si>
    <t>Walls — two coats premium acrylic</t>
  </si>
  <si>
    <t>Ceilings — one coat flat</t>
  </si>
  <si>
    <t>Baseboard — two coats semi-gloss</t>
  </si>
  <si>
    <t>Interior door, both sides, two coats</t>
  </si>
  <si>
    <t>Window casing, sill and apron, two coats</t>
  </si>
  <si>
    <t>Labor hours per unit = coats ÷ your crew’s rate from the Paint Takeoff sheet: two wall coats at 140 sq ft/hr is 2 ÷ 140 = 0.014 hr per sq ft. Material is paint per unit (coats × sq ft per unit ÷ spread × $/gal); "other" covers tape, plastic, roller covers and caulk.</t>
  </si>
  <si>
    <t>Price = cost × (1 + overhead) ÷ (1 − margin). A 15% markup on cost is only a 13% margin on price — the Markup vs Margin explanation is at buildworkpro.com/blog/construction-markup-vs-margin/.</t>
  </si>
  <si>
    <t>Free template by BuildWorkPro — buildworkpro.com/templates. Internal pricing sheet; copy the Price $/unit into the Estimate sheet.</t>
  </si>
  <si>
    <t>How to use the Painting Estimate Template</t>
  </si>
  <si>
    <t>1.</t>
  </si>
  <si>
    <t>Measure each room on the Paint Takeoff sheet: length, width, wall height, the doors and windows in its walls, whether the ceiling gets painted, and its wall color. Wall, ceiling and baseboard quantities compute.</t>
  </si>
  <si>
    <t>2.</t>
  </si>
  <si>
    <t>Set the assumptions: opening deductions, doors and windows to paint, coats, the spread rate from the can for each product, and your crew’s production rates. Gallons by product and by color, labor hours and days on site compute.</t>
  </si>
  <si>
    <t>3.</t>
  </si>
  <si>
    <t>Build your selling prices on the Unit Prices sheet: material, labor hours and other cost per unit, your loaded labor rate, overhead, and profit as a margin on price.</t>
  </si>
  <si>
    <t>4.</t>
  </si>
  <si>
    <t>On the Estimate sheet, fill in your company, the customer and the job specs (paintable area, surfaces, coats, paint and sheen, colors), and describe the scope in two or three sentences.</t>
  </si>
  <si>
    <t>5.</t>
  </si>
  <si>
    <t>Enter the line items under prep, walls and ceilings, and trim with quantity, unit and unit price. Mark taxable lines Y and enter your rate, or leave tax at 0% if it is in your prices. Set the deposit, list optional items, and write your terms, including the drywall allowance and the color-change rule.</t>
  </si>
  <si>
    <t>6.</t>
  </si>
  <si>
    <t>Print or save as PDF, walk the customer through it room by room, and get the acceptance signature, the deposit and final color choices before you buy paint.</t>
  </si>
  <si>
    <t>TIPS FROM THE FIELD</t>
  </si>
  <si>
    <t>•</t>
  </si>
  <si>
    <t>Carry a drywall repair allowance in hours with an hourly rate. Prep is where repaints run over, and a written allowance settles it before the first patch.</t>
  </si>
  <si>
    <t>Put the color rule in writing: colors are final before you start, and a change after paint goes on, or a deep color that needs a third coat, is a change order.</t>
  </si>
  <si>
    <t>Buy wall paint by color, not by the job total. Rounding each color up on its own is why the sample orders 16 gallons, not 15.</t>
  </si>
  <si>
    <t>Price high walls and stairwells separately. Planks, extension ladders and slower rolling on an 18-ft foyer are real hours that a flat per-square-foot price hides.</t>
  </si>
  <si>
    <t>In BuildWorkPro every estimate is a bid built from line items priced from your product catalog, with margin and overhead applied as rates. It goes out as a branded PDF for e-signature and converts into a project when the customer accepts.</t>
  </si>
  <si>
    <t>https://buildworkpro.com/features/construction-bidding/</t>
  </si>
  <si>
    <t>Free template by BuildWorkPro — https://buildworkpro.com/templates/. Free to use and share for your own business. Not legal, accounting or engineering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</si>
</sst>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mmm d, yyyy"/>
    <numFmt numFmtId="165" formatCode="&quot;$&quot;#,##0.00;[Red]-&quot;$&quot;#,##0.00;&quot;&quot;"/>
    <numFmt numFmtId="166" formatCode="&quot;$&quot;#,##0.00;[Red]-&quot;$&quot;#,##0.00"/>
    <numFmt numFmtId="167" formatCode="0.0%"/>
    <numFmt numFmtId="168" formatCode="0.0;-0.0;&quot;&quot;"/>
    <numFmt numFmtId="169" formatCode="0;-0;&quot;&quot;"/>
    <numFmt numFmtId="170" formatCode="#,##0;-#,##0;&quot;&quot;"/>
    <numFmt numFmtId="171" formatCode="0.0"/>
    <numFmt numFmtId="172" formatCode="0.0##;-0.0##;&quot;&quot;"/>
  </numFmts>
  <fonts count="21" x14ac:knownFonts="1">
    <font>
      <color theme="1"/>
      <family val="2"/>
      <scheme val="minor"/>
      <sz val="11"/>
      <name val="Calibri"/>
    </font>
    <font>
      <b/>
      <color rgb="FF1B1F24"/>
      <sz val="20"/>
      <name val="Calibri"/>
    </font>
    <font>
      <color rgb="FF4A5260"/>
      <sz val="10"/>
      <name val="Calibri"/>
    </font>
    <font>
      <i/>
      <color rgb="FF4A5260"/>
      <sz val="9"/>
      <name val="Calibri"/>
    </font>
    <font>
      <color rgb="FF1B1F24"/>
      <sz val="10"/>
      <name val="Calibri"/>
    </font>
    <font>
      <i/>
      <color rgb="FF4A5260"/>
      <sz val="8.5"/>
      <name val="Calibri"/>
    </font>
    <font>
      <b/>
      <color rgb="FF8B93A1"/>
      <sz val="7.5"/>
      <name val="Calibri"/>
    </font>
    <font>
      <color rgb="FF4A5260"/>
      <sz val="9"/>
      <name val="Calibri"/>
    </font>
    <font>
      <b/>
      <color rgb="FF4A5260"/>
      <sz val="7.5"/>
      <name val="Calibri"/>
    </font>
    <font>
      <b/>
      <color rgb="FF1B1F24"/>
      <sz val="8"/>
      <name val="Calibri"/>
    </font>
    <font>
      <color rgb="FF8B93A1"/>
      <sz val="10"/>
      <name val="Calibri"/>
    </font>
    <font>
      <b/>
      <color rgb="FF1B1F24"/>
      <sz val="9"/>
      <name val="Calibri"/>
    </font>
    <font>
      <b/>
      <color rgb="FF1B1F24"/>
      <sz val="10"/>
      <name val="Calibri"/>
    </font>
    <font>
      <b/>
      <sz val="12"/>
      <name val="Calibri"/>
    </font>
    <font>
      <b/>
      <color rgb="FF4A5260"/>
      <sz val="8"/>
      <name val="Calibri"/>
    </font>
    <font>
      <color rgb="FF8B93A1"/>
      <sz val="7"/>
      <name val="Calibri"/>
    </font>
    <font>
      <color rgb="FF8B93A1"/>
      <sz val="8"/>
      <name val="Calibri"/>
    </font>
    <font>
      <color rgb="FF4A5260"/>
      <sz val="9.5"/>
      <name val="Calibri"/>
    </font>
    <font>
      <color rgb="FF1B1F24"/>
      <sz val="9.5"/>
      <name val="Calibri"/>
    </font>
    <font>
      <b/>
      <color rgb="FF4A5260"/>
      <sz val="10"/>
      <name val="Calibri"/>
    </font>
    <font>
      <u/>
      <color rgb="FF2563EB"/>
      <sz val="9"/>
      <name val="Calibri"/>
    </font>
  </fonts>
  <fills count="4">
    <fill>
      <patternFill patternType="none"/>
    </fill>
    <fill>
      <patternFill patternType="gray125"/>
    </fill>
    <fill>
      <patternFill patternType="solid">
        <fgColor rgb="FFFFFBEB"/>
      </patternFill>
    </fill>
    <fill>
      <patternFill patternType="solid">
        <fgColor rgb="FFF3F5F8"/>
      </patternFill>
    </fill>
  </fills>
  <borders count="9">
    <border>
      <left/>
      <right/>
      <top/>
      <bottom/>
      <diagonal/>
    </border>
    <border>
      <left/>
      <right/>
      <top/>
      <bottom style="medium">
        <color rgb="FF2563EB"/>
      </bottom>
      <diagonal/>
    </border>
    <border>
      <left/>
      <right/>
      <top/>
      <bottom style="thin">
        <color rgb="FF8B93A1"/>
      </bottom>
      <diagonal/>
    </border>
    <border>
      <left/>
      <right/>
      <top style="thin">
        <color rgb="FFD7DCE3"/>
      </top>
      <bottom style="thin">
        <color rgb="FF4A5260"/>
      </bottom>
      <diagonal/>
    </border>
    <border>
      <left/>
      <right/>
      <top/>
      <bottom style="thin">
        <color rgb="FF1B1F24"/>
      </bottom>
      <diagonal/>
    </border>
    <border>
      <left/>
      <right/>
      <top/>
      <bottom style="thin">
        <color rgb="FFD7DCE3"/>
      </bottom>
      <diagonal/>
    </border>
    <border>
      <left/>
      <right/>
      <top style="thin">
        <color rgb="FF4A5260"/>
      </top>
      <bottom style="thin">
        <color rgb="FFD7DCE3"/>
      </bottom>
      <diagonal/>
    </border>
    <border>
      <left/>
      <right/>
      <top style="medium">
        <color rgb="FF1B1F24"/>
      </top>
      <bottom style="thin">
        <color rgb="FFD7DCE3"/>
      </bottom>
      <diagonal/>
    </border>
    <border>
      <left style="medium">
        <color rgb="FF2563EB"/>
      </left>
      <right/>
      <top/>
      <bottom/>
      <diagonal/>
    </border>
  </borders>
  <cellStyleXfs count="1">
    <xf numFmtId="0" fontId="0" fillId="0" borderId="0"/>
  </cellStyleXfs>
  <cellXfs count="66">
    <xf numFmtId="0" fontId="0" fillId="0" borderId="0" xfId="0"/>
    <xf numFmtId="0" fontId="1" fillId="0" borderId="0" xfId="0" applyFont="1" applyAlignment="1">
      <alignment vertical="center"/>
    </xf>
    <xf numFmtId="0" fontId="2" fillId="0" borderId="0" xfId="0" applyFont="1" applyAlignment="1">
      <alignment horizontal="right" vertical="center"/>
    </xf>
    <xf numFmtId="0" fontId="3" fillId="0" borderId="0" xfId="0" applyFont="1"/>
    <xf numFmtId="0" fontId="0" fillId="0" borderId="1" xfId="0" applyBorder="1"/>
    <xf numFmtId="0" fontId="4" fillId="2" borderId="2" xfId="0" applyFont="1" applyFill="1" applyBorder="1"/>
    <xf numFmtId="0" fontId="5" fillId="0" borderId="0" xfId="0" applyFont="1" applyAlignment="1">
      <alignment vertical="center"/>
    </xf>
    <xf numFmtId="0" fontId="6" fillId="0" borderId="0" xfId="0" applyFont="1"/>
    <xf numFmtId="0" fontId="7" fillId="0" borderId="0" xfId="0" applyFont="1" applyAlignment="1">
      <alignment vertical="center"/>
    </xf>
    <xf numFmtId="0" fontId="4" fillId="2" borderId="2" xfId="0" applyFont="1" applyFill="1" applyBorder="1" applyAlignment="1">
      <alignment horizontal="left" vertical="center"/>
    </xf>
    <xf numFmtId="164" fontId="4" fillId="2" borderId="2" xfId="0" applyNumberFormat="1" applyFont="1" applyFill="1" applyBorder="1" applyAlignment="1">
      <alignment horizontal="left" vertical="center"/>
    </xf>
    <xf numFmtId="0" fontId="4" fillId="2" borderId="2" xfId="0" applyFont="1" applyFill="1" applyBorder="1" applyAlignment="1">
      <alignment horizontal="left" vertical="center" wrapText="1"/>
    </xf>
    <xf numFmtId="0" fontId="8" fillId="3" borderId="3" xfId="0" applyFont="1" applyFill="1" applyBorder="1" applyAlignment="1">
      <alignment horizontal="center" vertical="bottom" wrapText="1"/>
    </xf>
    <xf numFmtId="0" fontId="8" fillId="3" borderId="3" xfId="0" applyFont="1" applyFill="1" applyBorder="1" applyAlignment="1">
      <alignment horizontal="left" vertical="bottom" wrapText="1"/>
    </xf>
    <xf numFmtId="0" fontId="8" fillId="3" borderId="3" xfId="0" applyFont="1" applyFill="1" applyBorder="1" applyAlignment="1">
      <alignment horizontal="right" vertical="bottom" wrapText="1"/>
    </xf>
    <xf numFmtId="0" fontId="9" fillId="0" borderId="4" xfId="0" applyFont="1" applyBorder="1" applyAlignment="1">
      <alignment vertical="bottom"/>
    </xf>
    <xf numFmtId="0" fontId="10" fillId="0" borderId="5" xfId="0" applyFont="1" applyBorder="1" applyAlignment="1">
      <alignment horizontal="center" vertical="center"/>
    </xf>
    <xf numFmtId="0" fontId="4" fillId="2" borderId="5" xfId="0" applyFont="1" applyFill="1" applyBorder="1" applyAlignment="1">
      <alignment horizontal="left" vertical="center" wrapText="1"/>
    </xf>
    <xf numFmtId="4" fontId="4" fillId="2" borderId="5" xfId="0" applyNumberFormat="1" applyFont="1" applyFill="1" applyBorder="1" applyAlignment="1">
      <alignment horizontal="right" vertical="center"/>
    </xf>
    <xf numFmtId="0" fontId="4" fillId="2" borderId="5" xfId="0" applyFont="1" applyFill="1" applyBorder="1" applyAlignment="1">
      <alignment horizontal="center" vertical="center"/>
    </xf>
    <xf numFmtId="165" fontId="4" fillId="2" borderId="5" xfId="0" applyNumberFormat="1" applyFont="1" applyFill="1" applyBorder="1" applyAlignment="1">
      <alignment horizontal="right" vertical="center"/>
    </xf>
    <xf numFmtId="165" fontId="4" fillId="0" borderId="5" xfId="0" applyNumberFormat="1" applyFont="1" applyBorder="1" applyAlignment="1">
      <alignment horizontal="right" vertical="center"/>
    </xf>
    <xf numFmtId="0" fontId="4" fillId="0" borderId="5" xfId="0" applyFont="1" applyBorder="1" applyAlignment="1">
      <alignment horizontal="left" vertical="center"/>
    </xf>
    <xf numFmtId="0" fontId="11" fillId="0" borderId="5" xfId="0" applyFont="1" applyBorder="1" applyAlignment="1">
      <alignment horizontal="left" vertical="center"/>
    </xf>
    <xf numFmtId="166" fontId="12" fillId="0" borderId="6" xfId="0" applyNumberFormat="1" applyFont="1" applyBorder="1" applyAlignment="1">
      <alignment horizontal="right" vertical="center"/>
    </xf>
    <xf numFmtId="0" fontId="12" fillId="0" borderId="7" xfId="0" applyFont="1" applyBorder="1" applyAlignment="1">
      <alignment horizontal="left" vertical="center"/>
    </xf>
    <xf numFmtId="166" fontId="12" fillId="0" borderId="7" xfId="0" applyNumberFormat="1" applyFont="1" applyBorder="1" applyAlignment="1">
      <alignment horizontal="right" vertical="center"/>
    </xf>
    <xf numFmtId="0" fontId="7" fillId="0" borderId="0" xfId="0" applyFont="1" applyAlignment="1">
      <alignment horizontal="left" vertical="top"/>
    </xf>
    <xf numFmtId="166" fontId="2" fillId="0" borderId="0" xfId="0" applyNumberFormat="1" applyFont="1" applyAlignment="1">
      <alignment horizontal="right" vertical="center"/>
    </xf>
    <xf numFmtId="10" fontId="4" fillId="2" borderId="2" xfId="0" applyNumberFormat="1" applyFont="1" applyFill="1" applyBorder="1" applyAlignment="1">
      <alignment horizontal="right" vertical="center"/>
    </xf>
    <xf numFmtId="166" fontId="4" fillId="0" borderId="0" xfId="0" applyNumberFormat="1" applyFont="1" applyAlignment="1">
      <alignment horizontal="right" vertical="center"/>
    </xf>
    <xf numFmtId="166" fontId="13" fillId="0" borderId="7" xfId="0" applyNumberFormat="1" applyFont="1" applyBorder="1" applyAlignment="1">
      <alignment horizontal="right" vertical="center"/>
    </xf>
    <xf numFmtId="167" fontId="4" fillId="2" borderId="2" xfId="0" applyNumberFormat="1" applyFont="1" applyFill="1" applyBorder="1" applyAlignment="1">
      <alignment horizontal="right" vertical="center"/>
    </xf>
    <xf numFmtId="0" fontId="14" fillId="0" borderId="0" xfId="0" applyFont="1"/>
    <xf numFmtId="0" fontId="4" fillId="0" borderId="4" xfId="0" applyFont="1" applyBorder="1"/>
    <xf numFmtId="0" fontId="15" fillId="0" borderId="0" xfId="0" applyFont="1"/>
    <xf numFmtId="0" fontId="7" fillId="3" borderId="8" xfId="0" applyFont="1" applyFill="1" applyBorder="1" applyAlignment="1">
      <alignment vertical="center" wrapText="1" indent="1"/>
    </xf>
    <xf numFmtId="0" fontId="16" fillId="0" borderId="0" xfId="0" applyFont="1" applyAlignment="1">
      <alignment vertical="top" wrapText="1"/>
    </xf>
    <xf numFmtId="0" fontId="4" fillId="2" borderId="5" xfId="0" applyFont="1" applyFill="1" applyBorder="1" applyAlignment="1">
      <alignment horizontal="left" vertical="center"/>
    </xf>
    <xf numFmtId="168" fontId="4" fillId="2" borderId="5" xfId="0" applyNumberFormat="1" applyFont="1" applyFill="1" applyBorder="1" applyAlignment="1">
      <alignment horizontal="right" vertical="center"/>
    </xf>
    <xf numFmtId="169" fontId="4" fillId="2" borderId="5" xfId="0" applyNumberFormat="1" applyFont="1" applyFill="1" applyBorder="1" applyAlignment="1">
      <alignment horizontal="right" vertical="center"/>
    </xf>
    <xf numFmtId="170" fontId="4" fillId="0" borderId="5" xfId="0" applyNumberFormat="1" applyFont="1" applyBorder="1" applyAlignment="1">
      <alignment horizontal="right" vertical="center"/>
    </xf>
    <xf numFmtId="3" fontId="12" fillId="0" borderId="7" xfId="0" applyNumberFormat="1" applyFont="1" applyBorder="1" applyAlignment="1">
      <alignment horizontal="right" vertical="center"/>
    </xf>
    <xf numFmtId="0" fontId="17" fillId="0" borderId="0" xfId="0" applyFont="1" applyAlignment="1">
      <alignment horizontal="left" vertical="top"/>
    </xf>
    <xf numFmtId="3" fontId="12" fillId="0" borderId="0" xfId="0" applyNumberFormat="1" applyFont="1" applyAlignment="1">
      <alignment horizontal="right" vertical="center"/>
    </xf>
    <xf numFmtId="3" fontId="4" fillId="2" borderId="2" xfId="0" applyNumberFormat="1" applyFont="1" applyFill="1" applyBorder="1" applyAlignment="1">
      <alignment horizontal="right" vertical="center"/>
    </xf>
    <xf numFmtId="171" fontId="4" fillId="2" borderId="2" xfId="0" applyNumberFormat="1" applyFont="1" applyFill="1" applyBorder="1" applyAlignment="1">
      <alignment horizontal="right" vertical="center"/>
    </xf>
    <xf numFmtId="1" fontId="4" fillId="2" borderId="2" xfId="0" applyNumberFormat="1" applyFont="1" applyFill="1" applyBorder="1" applyAlignment="1">
      <alignment horizontal="right" vertical="center"/>
    </xf>
    <xf numFmtId="168" fontId="4" fillId="0" borderId="5" xfId="0" applyNumberFormat="1" applyFont="1" applyBorder="1" applyAlignment="1">
      <alignment horizontal="right" vertical="center"/>
    </xf>
    <xf numFmtId="169" fontId="4" fillId="0" borderId="5" xfId="0" applyNumberFormat="1" applyFont="1" applyBorder="1" applyAlignment="1">
      <alignment horizontal="right" vertical="center"/>
    </xf>
    <xf numFmtId="3" fontId="4" fillId="0" borderId="0" xfId="0" applyNumberFormat="1" applyFont="1" applyAlignment="1">
      <alignment horizontal="right" vertical="center"/>
    </xf>
    <xf numFmtId="0" fontId="18" fillId="0" borderId="5" xfId="0" applyFont="1" applyBorder="1" applyAlignment="1">
      <alignment horizontal="left" vertical="center"/>
    </xf>
    <xf numFmtId="0" fontId="2" fillId="0" borderId="5" xfId="0" applyFont="1" applyBorder="1" applyAlignment="1">
      <alignment horizontal="center" vertical="center"/>
    </xf>
    <xf numFmtId="0" fontId="4" fillId="0" borderId="5" xfId="0" applyFont="1" applyBorder="1" applyAlignment="1">
      <alignment horizontal="right" vertical="center"/>
    </xf>
    <xf numFmtId="0" fontId="4" fillId="2" borderId="5" xfId="0" applyFont="1" applyFill="1" applyBorder="1" applyAlignment="1">
      <alignment horizontal="right" vertical="center"/>
    </xf>
    <xf numFmtId="171" fontId="12" fillId="0" borderId="7" xfId="0" applyNumberFormat="1" applyFont="1" applyBorder="1" applyAlignment="1">
      <alignment horizontal="right" vertical="center"/>
    </xf>
    <xf numFmtId="0" fontId="18" fillId="0" borderId="0" xfId="0" applyFont="1" applyAlignment="1">
      <alignment horizontal="left" vertical="top"/>
    </xf>
    <xf numFmtId="0" fontId="17" fillId="0" borderId="0" xfId="0" applyFont="1" applyAlignment="1">
      <alignment horizontal="center" vertical="top"/>
    </xf>
    <xf numFmtId="171" fontId="4" fillId="0" borderId="0" xfId="0" applyNumberFormat="1" applyFont="1" applyAlignment="1">
      <alignment horizontal="right" vertical="center"/>
    </xf>
    <xf numFmtId="166" fontId="4" fillId="2" borderId="2" xfId="0" applyNumberFormat="1" applyFont="1" applyFill="1" applyBorder="1" applyAlignment="1">
      <alignment horizontal="right" vertical="center"/>
    </xf>
    <xf numFmtId="172" fontId="4" fillId="2" borderId="5" xfId="0" applyNumberFormat="1" applyFont="1" applyFill="1" applyBorder="1" applyAlignment="1">
      <alignment horizontal="right" vertical="center"/>
    </xf>
    <xf numFmtId="0" fontId="19" fillId="0" borderId="0" xfId="0" applyFont="1" applyAlignment="1">
      <alignment horizontal="right" vertical="top"/>
    </xf>
    <xf numFmtId="0" fontId="4" fillId="0" borderId="0" xfId="0" applyFont="1" applyAlignment="1">
      <alignment horizontal="left" vertical="top" wrapText="1"/>
    </xf>
    <xf numFmtId="0" fontId="2" fillId="0" borderId="0" xfId="0" applyFont="1" applyAlignment="1">
      <alignment horizontal="right" vertical="top"/>
    </xf>
    <xf numFmtId="0" fontId="2" fillId="0" borderId="0" xfId="0" applyFont="1" applyAlignment="1">
      <alignment horizontal="left" vertical="top" wrapText="1"/>
    </xf>
    <xf numFmtId="0" fontId="2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buildworkpro.com/features/construction-bidding/" TargetMode="External"/><Relationship Id="rId2" Type="http://schemas.openxmlformats.org/officeDocument/2006/relationships/hyperlink" Target="https://buildworkpro.com/templ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2"/>
  <sheetViews>
    <sheetView workbookViewId="0" showGridLines="0"/>
  </sheetViews>
  <sheetFormatPr defaultRowHeight="15" outlineLevelRow="0" outlineLevelCol="0" x14ac:dyDescent="55"/>
  <cols>
    <col min="1" max="1" width="5" customWidth="1"/>
    <col min="2" max="2" width="44" customWidth="1"/>
    <col min="4" max="4" width="8" customWidth="1"/>
    <col min="5" max="5" width="13" customWidth="1"/>
    <col min="6" max="6" width="7" customWidth="1"/>
    <col min="7" max="7" width="15" customWidth="1"/>
  </cols>
  <sheetData>
    <row r="1" ht="30" customHeight="1" spans="1:7" x14ac:dyDescent="0.25">
      <c r="A1" s="1" t="s">
        <v>0</v>
      </c>
      <c r="E1" s="2" t="s">
        <v>1</v>
      </c>
      <c r="F1" s="2"/>
      <c r="G1" s="2"/>
    </row>
    <row r="2" spans="1:1" x14ac:dyDescent="0.25">
      <c r="A2" s="3" t="s">
        <v>2</v>
      </c>
    </row>
    <row r="3" ht="6" customHeight="1" spans="1:7" x14ac:dyDescent="0.25">
      <c r="A3" s="4"/>
      <c r="B3" s="4"/>
      <c r="C3" s="4"/>
      <c r="D3" s="4"/>
      <c r="E3" s="4"/>
      <c r="F3" s="4"/>
      <c r="G3" s="4"/>
    </row>
    <row r="4" spans="1:2" x14ac:dyDescent="0.25">
      <c r="A4" s="5"/>
      <c r="B4" s="6" t="s">
        <v>3</v>
      </c>
    </row>
    <row r="6" spans="1:3" x14ac:dyDescent="0.25">
      <c r="A6" s="7" t="s">
        <v>4</v>
      </c>
      <c r="C6" s="7" t="s">
        <v>5</v>
      </c>
    </row>
    <row r="7" spans="1:7" x14ac:dyDescent="0.25">
      <c r="A7" s="8" t="s">
        <v>6</v>
      </c>
      <c r="B7" s="9"/>
      <c r="C7" s="8" t="s">
        <v>7</v>
      </c>
      <c r="D7" s="8"/>
      <c r="E7" s="9"/>
      <c r="F7" s="9"/>
      <c r="G7" s="9"/>
    </row>
    <row r="8" spans="1:7" x14ac:dyDescent="0.25">
      <c r="A8" s="8" t="s">
        <v>8</v>
      </c>
      <c r="B8" s="9"/>
      <c r="C8" s="8" t="s">
        <v>9</v>
      </c>
      <c r="D8" s="8"/>
      <c r="E8" s="10"/>
      <c r="F8" s="10"/>
      <c r="G8" s="10"/>
    </row>
    <row r="9" spans="1:7" x14ac:dyDescent="0.25">
      <c r="A9" s="8" t="s">
        <v>10</v>
      </c>
      <c r="B9" s="9"/>
      <c r="C9" s="8" t="s">
        <v>11</v>
      </c>
      <c r="D9" s="8"/>
      <c r="E9" s="10"/>
      <c r="F9" s="10"/>
      <c r="G9" s="10"/>
    </row>
    <row r="11" spans="1:3" x14ac:dyDescent="0.25">
      <c r="A11" s="7" t="s">
        <v>12</v>
      </c>
      <c r="C11" s="7" t="s">
        <v>13</v>
      </c>
    </row>
    <row r="12" spans="1:7" x14ac:dyDescent="0.25">
      <c r="A12" s="8" t="s">
        <v>14</v>
      </c>
      <c r="B12" s="9"/>
      <c r="C12" s="8" t="s">
        <v>15</v>
      </c>
      <c r="D12" s="8"/>
      <c r="E12" s="9"/>
      <c r="F12" s="9"/>
      <c r="G12" s="9"/>
    </row>
    <row r="13" spans="1:7" x14ac:dyDescent="0.25">
      <c r="A13" s="8" t="s">
        <v>8</v>
      </c>
      <c r="B13" s="9"/>
      <c r="C13" s="8" t="s">
        <v>16</v>
      </c>
      <c r="D13" s="8"/>
      <c r="E13" s="9"/>
      <c r="F13" s="9"/>
      <c r="G13" s="9"/>
    </row>
    <row r="14" spans="1:7" x14ac:dyDescent="0.25">
      <c r="A14" s="8" t="s">
        <v>17</v>
      </c>
      <c r="B14" s="9"/>
      <c r="C14" s="8" t="s">
        <v>18</v>
      </c>
      <c r="D14" s="8"/>
      <c r="E14" s="9"/>
      <c r="F14" s="9"/>
      <c r="G14" s="9"/>
    </row>
    <row r="16" spans="1:1" x14ac:dyDescent="0.25">
      <c r="A16" s="7" t="s">
        <v>19</v>
      </c>
    </row>
    <row r="17" spans="1:7" x14ac:dyDescent="0.25">
      <c r="A17" s="8" t="s">
        <v>20</v>
      </c>
      <c r="B17" s="9"/>
      <c r="C17" s="8" t="s">
        <v>21</v>
      </c>
      <c r="D17" s="8"/>
      <c r="E17" s="9"/>
      <c r="F17" s="9"/>
      <c r="G17" s="9"/>
    </row>
    <row r="18" spans="1:7" x14ac:dyDescent="0.25">
      <c r="A18" s="8" t="s">
        <v>22</v>
      </c>
      <c r="B18" s="9"/>
      <c r="C18" s="8" t="s">
        <v>23</v>
      </c>
      <c r="D18" s="8"/>
      <c r="E18" s="9"/>
      <c r="F18" s="9"/>
      <c r="G18" s="9"/>
    </row>
    <row r="19" spans="1:2" x14ac:dyDescent="0.25">
      <c r="A19" s="8" t="s">
        <v>24</v>
      </c>
      <c r="B19" s="9"/>
    </row>
    <row r="21" spans="1:1" x14ac:dyDescent="0.25">
      <c r="A21" s="7" t="s">
        <v>25</v>
      </c>
    </row>
    <row r="22" ht="20" customHeight="1" spans="1:7" x14ac:dyDescent="0.25">
      <c r="A22" s="11"/>
      <c r="B22" s="11"/>
      <c r="C22" s="11"/>
      <c r="D22" s="11"/>
      <c r="E22" s="11"/>
      <c r="F22" s="11"/>
      <c r="G22" s="11"/>
    </row>
    <row r="23" ht="20" customHeight="1" spans="1:7" x14ac:dyDescent="0.25">
      <c r="A23" s="11"/>
      <c r="B23" s="11"/>
      <c r="C23" s="11"/>
      <c r="D23" s="11"/>
      <c r="E23" s="11"/>
      <c r="F23" s="11"/>
      <c r="G23" s="11"/>
    </row>
    <row r="25" ht="22" customHeight="1" spans="1:7" x14ac:dyDescent="0.25">
      <c r="A25" s="12" t="s">
        <v>26</v>
      </c>
      <c r="B25" s="13" t="s">
        <v>27</v>
      </c>
      <c r="C25" s="14" t="s">
        <v>28</v>
      </c>
      <c r="D25" s="12" t="s">
        <v>29</v>
      </c>
      <c r="E25" s="14" t="s">
        <v>30</v>
      </c>
      <c r="F25" s="12" t="s">
        <v>31</v>
      </c>
      <c r="G25" s="14" t="s">
        <v>32</v>
      </c>
    </row>
    <row r="26" ht="20" customHeight="1" spans="1:7" x14ac:dyDescent="0.25">
      <c r="A26" s="15" t="s">
        <v>33</v>
      </c>
      <c r="B26" s="15"/>
      <c r="C26" s="15"/>
      <c r="D26" s="15"/>
      <c r="E26" s="15"/>
      <c r="F26" s="15"/>
      <c r="G26" s="15"/>
    </row>
    <row r="27" spans="1:7" x14ac:dyDescent="0.25">
      <c r="A27" s="16">
        <v>1</v>
      </c>
      <c r="B27" s="17"/>
      <c r="C27" s="18"/>
      <c r="D27" s="19"/>
      <c r="E27" s="20"/>
      <c r="F27" s="19"/>
      <c r="G27" s="21">
        <f>IF(OR(C27="",E27=""),"",C27*E27)</f>
      </c>
    </row>
    <row r="28" spans="1:7" x14ac:dyDescent="0.25">
      <c r="A28" s="16">
        <v>2</v>
      </c>
      <c r="B28" s="17"/>
      <c r="C28" s="18"/>
      <c r="D28" s="19"/>
      <c r="E28" s="20"/>
      <c r="F28" s="19"/>
      <c r="G28" s="21">
        <f>IF(OR(C28="",E28=""),"",C28*E28)</f>
      </c>
    </row>
    <row r="29" spans="1:7" x14ac:dyDescent="0.25">
      <c r="A29" s="16">
        <v>3</v>
      </c>
      <c r="B29" s="17"/>
      <c r="C29" s="18"/>
      <c r="D29" s="19"/>
      <c r="E29" s="20"/>
      <c r="F29" s="19"/>
      <c r="G29" s="21">
        <f>IF(OR(C29="",E29=""),"",C29*E29)</f>
      </c>
    </row>
    <row r="30" spans="1:7" x14ac:dyDescent="0.25">
      <c r="A30" s="16">
        <v>4</v>
      </c>
      <c r="B30" s="17"/>
      <c r="C30" s="18"/>
      <c r="D30" s="19"/>
      <c r="E30" s="20"/>
      <c r="F30" s="19"/>
      <c r="G30" s="21">
        <f>IF(OR(C30="",E30=""),"",C30*E30)</f>
      </c>
    </row>
    <row r="31" spans="1:7" x14ac:dyDescent="0.25">
      <c r="A31" s="16">
        <v>5</v>
      </c>
      <c r="B31" s="17"/>
      <c r="C31" s="18"/>
      <c r="D31" s="19"/>
      <c r="E31" s="20"/>
      <c r="F31" s="19"/>
      <c r="G31" s="21">
        <f>IF(OR(C31="",E31=""),"",C31*E31)</f>
      </c>
    </row>
    <row r="32" spans="1:7" x14ac:dyDescent="0.25">
      <c r="A32" s="16">
        <v>6</v>
      </c>
      <c r="B32" s="17"/>
      <c r="C32" s="18"/>
      <c r="D32" s="19"/>
      <c r="E32" s="20"/>
      <c r="F32" s="19"/>
      <c r="G32" s="21">
        <f>IF(OR(C32="",E32=""),"",C32*E32)</f>
      </c>
    </row>
    <row r="33" spans="1:7" x14ac:dyDescent="0.25">
      <c r="A33" s="22" t="s">
        <v>34</v>
      </c>
      <c r="B33" s="23" t="s">
        <v>35</v>
      </c>
      <c r="C33" s="22"/>
      <c r="D33" s="22"/>
      <c r="E33" s="22"/>
      <c r="F33" s="22"/>
      <c r="G33" s="24">
        <f>SUM(G27:G32)</f>
      </c>
    </row>
    <row r="35" ht="20" customHeight="1" spans="1:7" x14ac:dyDescent="0.25">
      <c r="A35" s="15" t="s">
        <v>36</v>
      </c>
      <c r="B35" s="15"/>
      <c r="C35" s="15"/>
      <c r="D35" s="15"/>
      <c r="E35" s="15"/>
      <c r="F35" s="15"/>
      <c r="G35" s="15"/>
    </row>
    <row r="36" spans="1:7" x14ac:dyDescent="0.25">
      <c r="A36" s="16">
        <v>7</v>
      </c>
      <c r="B36" s="17"/>
      <c r="C36" s="18"/>
      <c r="D36" s="19"/>
      <c r="E36" s="20"/>
      <c r="F36" s="19"/>
      <c r="G36" s="21">
        <f>IF(OR(C36="",E36=""),"",C36*E36)</f>
      </c>
    </row>
    <row r="37" spans="1:7" x14ac:dyDescent="0.25">
      <c r="A37" s="16">
        <v>8</v>
      </c>
      <c r="B37" s="17"/>
      <c r="C37" s="18"/>
      <c r="D37" s="19"/>
      <c r="E37" s="20"/>
      <c r="F37" s="19"/>
      <c r="G37" s="21">
        <f>IF(OR(C37="",E37=""),"",C37*E37)</f>
      </c>
    </row>
    <row r="38" spans="1:7" x14ac:dyDescent="0.25">
      <c r="A38" s="16">
        <v>9</v>
      </c>
      <c r="B38" s="17"/>
      <c r="C38" s="18"/>
      <c r="D38" s="19"/>
      <c r="E38" s="20"/>
      <c r="F38" s="19"/>
      <c r="G38" s="21">
        <f>IF(OR(C38="",E38=""),"",C38*E38)</f>
      </c>
    </row>
    <row r="39" spans="1:7" x14ac:dyDescent="0.25">
      <c r="A39" s="16">
        <v>10</v>
      </c>
      <c r="B39" s="17"/>
      <c r="C39" s="18"/>
      <c r="D39" s="19"/>
      <c r="E39" s="20"/>
      <c r="F39" s="19"/>
      <c r="G39" s="21">
        <f>IF(OR(C39="",E39=""),"",C39*E39)</f>
      </c>
    </row>
    <row r="40" spans="1:7" x14ac:dyDescent="0.25">
      <c r="A40" s="16">
        <v>11</v>
      </c>
      <c r="B40" s="17"/>
      <c r="C40" s="18"/>
      <c r="D40" s="19"/>
      <c r="E40" s="20"/>
      <c r="F40" s="19"/>
      <c r="G40" s="21">
        <f>IF(OR(C40="",E40=""),"",C40*E40)</f>
      </c>
    </row>
    <row r="41" spans="1:7" x14ac:dyDescent="0.25">
      <c r="A41" s="16">
        <v>12</v>
      </c>
      <c r="B41" s="17"/>
      <c r="C41" s="18"/>
      <c r="D41" s="19"/>
      <c r="E41" s="20"/>
      <c r="F41" s="19"/>
      <c r="G41" s="21">
        <f>IF(OR(C41="",E41=""),"",C41*E41)</f>
      </c>
    </row>
    <row r="42" spans="1:7" x14ac:dyDescent="0.25">
      <c r="A42" s="16">
        <v>13</v>
      </c>
      <c r="B42" s="17"/>
      <c r="C42" s="18"/>
      <c r="D42" s="19"/>
      <c r="E42" s="20"/>
      <c r="F42" s="19"/>
      <c r="G42" s="21">
        <f>IF(OR(C42="",E42=""),"",C42*E42)</f>
      </c>
    </row>
    <row r="43" spans="1:7" x14ac:dyDescent="0.25">
      <c r="A43" s="22" t="s">
        <v>34</v>
      </c>
      <c r="B43" s="23" t="s">
        <v>37</v>
      </c>
      <c r="C43" s="22"/>
      <c r="D43" s="22"/>
      <c r="E43" s="22"/>
      <c r="F43" s="22"/>
      <c r="G43" s="24">
        <f>SUM(G36:G42)</f>
      </c>
    </row>
    <row r="45" ht="20" customHeight="1" spans="1:7" x14ac:dyDescent="0.25">
      <c r="A45" s="15" t="s">
        <v>38</v>
      </c>
      <c r="B45" s="15"/>
      <c r="C45" s="15"/>
      <c r="D45" s="15"/>
      <c r="E45" s="15"/>
      <c r="F45" s="15"/>
      <c r="G45" s="15"/>
    </row>
    <row r="46" spans="1:7" x14ac:dyDescent="0.25">
      <c r="A46" s="16">
        <v>14</v>
      </c>
      <c r="B46" s="17"/>
      <c r="C46" s="18"/>
      <c r="D46" s="19"/>
      <c r="E46" s="20"/>
      <c r="F46" s="19"/>
      <c r="G46" s="21">
        <f>IF(OR(C46="",E46=""),"",C46*E46)</f>
      </c>
    </row>
    <row r="47" spans="1:7" x14ac:dyDescent="0.25">
      <c r="A47" s="16">
        <v>15</v>
      </c>
      <c r="B47" s="17"/>
      <c r="C47" s="18"/>
      <c r="D47" s="19"/>
      <c r="E47" s="20"/>
      <c r="F47" s="19"/>
      <c r="G47" s="21">
        <f>IF(OR(C47="",E47=""),"",C47*E47)</f>
      </c>
    </row>
    <row r="48" spans="1:7" x14ac:dyDescent="0.25">
      <c r="A48" s="16">
        <v>16</v>
      </c>
      <c r="B48" s="17"/>
      <c r="C48" s="18"/>
      <c r="D48" s="19"/>
      <c r="E48" s="20"/>
      <c r="F48" s="19"/>
      <c r="G48" s="21">
        <f>IF(OR(C48="",E48=""),"",C48*E48)</f>
      </c>
    </row>
    <row r="49" spans="1:7" x14ac:dyDescent="0.25">
      <c r="A49" s="16">
        <v>17</v>
      </c>
      <c r="B49" s="17"/>
      <c r="C49" s="18"/>
      <c r="D49" s="19"/>
      <c r="E49" s="20"/>
      <c r="F49" s="19"/>
      <c r="G49" s="21">
        <f>IF(OR(C49="",E49=""),"",C49*E49)</f>
      </c>
    </row>
    <row r="50" spans="1:7" x14ac:dyDescent="0.25">
      <c r="A50" s="16">
        <v>18</v>
      </c>
      <c r="B50" s="17"/>
      <c r="C50" s="18"/>
      <c r="D50" s="19"/>
      <c r="E50" s="20"/>
      <c r="F50" s="19"/>
      <c r="G50" s="21">
        <f>IF(OR(C50="",E50=""),"",C50*E50)</f>
      </c>
    </row>
    <row r="51" spans="1:7" x14ac:dyDescent="0.25">
      <c r="A51" s="16">
        <v>19</v>
      </c>
      <c r="B51" s="17"/>
      <c r="C51" s="18"/>
      <c r="D51" s="19"/>
      <c r="E51" s="20"/>
      <c r="F51" s="19"/>
      <c r="G51" s="21">
        <f>IF(OR(C51="",E51=""),"",C51*E51)</f>
      </c>
    </row>
    <row r="52" spans="1:7" x14ac:dyDescent="0.25">
      <c r="A52" s="22" t="s">
        <v>34</v>
      </c>
      <c r="B52" s="23" t="s">
        <v>39</v>
      </c>
      <c r="C52" s="22"/>
      <c r="D52" s="22"/>
      <c r="E52" s="22"/>
      <c r="F52" s="22"/>
      <c r="G52" s="24">
        <f>SUM(G46:G51)</f>
      </c>
    </row>
    <row r="54" ht="22" customHeight="1" spans="1:7" x14ac:dyDescent="0.25">
      <c r="A54" s="25" t="s">
        <v>34</v>
      </c>
      <c r="B54" s="25" t="s">
        <v>40</v>
      </c>
      <c r="C54" s="25"/>
      <c r="D54" s="25"/>
      <c r="E54" s="25"/>
      <c r="F54" s="25"/>
      <c r="G54" s="26">
        <f>G33+G43+G52</f>
      </c>
    </row>
    <row r="55" spans="2:7" x14ac:dyDescent="0.25">
      <c r="B55" s="27" t="s">
        <v>41</v>
      </c>
      <c r="G55" s="28">
        <f>SUMIF(F27:F32,"Y",G27:G32)+SUMIF(F36:F42,"Y",G36:G42)+SUMIF(F46:F51,"Y",G46:G51)</f>
      </c>
    </row>
    <row r="56" spans="2:7" x14ac:dyDescent="0.25">
      <c r="B56" s="27" t="s">
        <v>42</v>
      </c>
      <c r="E56" s="29">
        <v>0</v>
      </c>
      <c r="G56" s="30">
        <f>ROUND(G55*E56,2)</f>
      </c>
    </row>
    <row r="57" ht="22" customHeight="1" spans="1:7" x14ac:dyDescent="0.25">
      <c r="A57" s="25" t="s">
        <v>34</v>
      </c>
      <c r="B57" s="25" t="s">
        <v>43</v>
      </c>
      <c r="C57" s="25"/>
      <c r="D57" s="25"/>
      <c r="E57" s="25"/>
      <c r="F57" s="25"/>
      <c r="G57" s="31">
        <f>G54+G56</f>
      </c>
    </row>
    <row r="58" spans="2:7" x14ac:dyDescent="0.25">
      <c r="B58" s="27" t="s">
        <v>44</v>
      </c>
      <c r="E58" s="32">
        <v>0.25</v>
      </c>
      <c r="G58" s="30">
        <f>ROUND(G57*E58,2)</f>
      </c>
    </row>
    <row r="59" spans="2:7" x14ac:dyDescent="0.25">
      <c r="B59" s="27" t="s">
        <v>45</v>
      </c>
      <c r="G59" s="30">
        <f>G57-G58</f>
      </c>
    </row>
    <row r="61" ht="22" customHeight="1" spans="1:7" x14ac:dyDescent="0.25">
      <c r="A61" s="12" t="s">
        <v>46</v>
      </c>
      <c r="B61" s="13" t="s">
        <v>47</v>
      </c>
      <c r="C61" s="13" t="s">
        <v>34</v>
      </c>
      <c r="D61" s="13" t="s">
        <v>34</v>
      </c>
      <c r="E61" s="13" t="s">
        <v>34</v>
      </c>
      <c r="F61" s="13" t="s">
        <v>34</v>
      </c>
      <c r="G61" s="14" t="s">
        <v>48</v>
      </c>
    </row>
    <row r="62" spans="1:7" x14ac:dyDescent="0.25">
      <c r="A62" s="16" t="s">
        <v>49</v>
      </c>
      <c r="B62" s="17"/>
      <c r="C62" s="17"/>
      <c r="D62" s="17"/>
      <c r="E62" s="17"/>
      <c r="F62" s="17"/>
      <c r="G62" s="20"/>
    </row>
    <row r="63" spans="1:7" x14ac:dyDescent="0.25">
      <c r="A63" s="16" t="s">
        <v>50</v>
      </c>
      <c r="B63" s="17"/>
      <c r="C63" s="17"/>
      <c r="D63" s="17"/>
      <c r="E63" s="17"/>
      <c r="F63" s="17"/>
      <c r="G63" s="20"/>
    </row>
    <row r="64" spans="1:7" x14ac:dyDescent="0.25">
      <c r="A64" s="16" t="s">
        <v>51</v>
      </c>
      <c r="B64" s="17"/>
      <c r="C64" s="17"/>
      <c r="D64" s="17"/>
      <c r="E64" s="17"/>
      <c r="F64" s="17"/>
      <c r="G64" s="20"/>
    </row>
    <row r="66" spans="1:1" x14ac:dyDescent="0.25">
      <c r="A66" s="7" t="s">
        <v>52</v>
      </c>
    </row>
    <row r="67" ht="18" customHeight="1" spans="1:7" x14ac:dyDescent="0.25">
      <c r="A67" s="11"/>
      <c r="B67" s="11"/>
      <c r="C67" s="11"/>
      <c r="D67" s="11"/>
      <c r="E67" s="11"/>
      <c r="F67" s="11"/>
      <c r="G67" s="11"/>
    </row>
    <row r="68" ht="18" customHeight="1" spans="1:7" x14ac:dyDescent="0.25">
      <c r="A68" s="11"/>
      <c r="B68" s="11"/>
      <c r="C68" s="11"/>
      <c r="D68" s="11"/>
      <c r="E68" s="11"/>
      <c r="F68" s="11"/>
      <c r="G68" s="11"/>
    </row>
    <row r="69" ht="18" customHeight="1" spans="1:7" x14ac:dyDescent="0.25">
      <c r="A69" s="11"/>
      <c r="B69" s="11"/>
      <c r="C69" s="11"/>
      <c r="D69" s="11"/>
      <c r="E69" s="11"/>
      <c r="F69" s="11"/>
      <c r="G69" s="11"/>
    </row>
    <row r="71" spans="1:5" x14ac:dyDescent="0.25">
      <c r="A71" s="33" t="s">
        <v>53</v>
      </c>
      <c r="E71" s="33" t="s">
        <v>54</v>
      </c>
    </row>
    <row r="73" ht="22" customHeight="1" spans="1:7" x14ac:dyDescent="0.25">
      <c r="A73" s="34"/>
      <c r="B73" s="34"/>
      <c r="C73" s="34"/>
      <c r="E73" s="34"/>
      <c r="F73" s="34"/>
      <c r="G73" s="34"/>
    </row>
    <row r="74" spans="1:5" x14ac:dyDescent="0.25">
      <c r="A74" s="35" t="s">
        <v>55</v>
      </c>
      <c r="E74" s="35" t="s">
        <v>55</v>
      </c>
    </row>
    <row r="75" ht="22" customHeight="1" spans="1:7" x14ac:dyDescent="0.25">
      <c r="A75" s="34"/>
      <c r="B75" s="34"/>
      <c r="C75" s="34"/>
      <c r="E75" s="34"/>
      <c r="F75" s="34"/>
      <c r="G75" s="34"/>
    </row>
    <row r="76" spans="1:5" x14ac:dyDescent="0.25">
      <c r="A76" s="35" t="s">
        <v>56</v>
      </c>
      <c r="E76" s="35" t="s">
        <v>56</v>
      </c>
    </row>
    <row r="77" ht="22" customHeight="1" spans="1:7" x14ac:dyDescent="0.25">
      <c r="A77" s="34"/>
      <c r="B77" s="34"/>
      <c r="C77" s="34"/>
      <c r="E77" s="34"/>
      <c r="F77" s="34"/>
      <c r="G77" s="34"/>
    </row>
    <row r="78" spans="1:5" x14ac:dyDescent="0.25">
      <c r="A78" s="35" t="s">
        <v>57</v>
      </c>
      <c r="E78" s="35" t="s">
        <v>57</v>
      </c>
    </row>
    <row r="80" ht="30" customHeight="1" spans="1:7" x14ac:dyDescent="0.25">
      <c r="A80" s="36" t="s">
        <v>58</v>
      </c>
      <c r="B80" s="36"/>
      <c r="C80" s="36"/>
      <c r="D80" s="36"/>
      <c r="E80" s="36"/>
      <c r="F80" s="36"/>
      <c r="G80" s="36"/>
    </row>
    <row r="82" ht="16" customHeight="1" spans="1:7" x14ac:dyDescent="0.25">
      <c r="A82" s="37" t="s">
        <v>59</v>
      </c>
      <c r="B82" s="37"/>
      <c r="C82" s="37"/>
      <c r="D82" s="37"/>
      <c r="E82" s="37"/>
      <c r="F82" s="37"/>
      <c r="G82" s="37"/>
    </row>
  </sheetData>
  <mergeCells count="30">
    <mergeCell ref="E1:G1"/>
    <mergeCell ref="C7:D7"/>
    <mergeCell ref="E7:G7"/>
    <mergeCell ref="C8:D8"/>
    <mergeCell ref="E8:G8"/>
    <mergeCell ref="C9:D9"/>
    <mergeCell ref="E9:G9"/>
    <mergeCell ref="C12:D12"/>
    <mergeCell ref="E12:G12"/>
    <mergeCell ref="C13:D13"/>
    <mergeCell ref="E13:G13"/>
    <mergeCell ref="C14:D14"/>
    <mergeCell ref="E14:G14"/>
    <mergeCell ref="C17:D17"/>
    <mergeCell ref="E17:G17"/>
    <mergeCell ref="C18:D18"/>
    <mergeCell ref="E18:G18"/>
    <mergeCell ref="A22:G23"/>
    <mergeCell ref="B62:F62"/>
    <mergeCell ref="B63:F63"/>
    <mergeCell ref="B64:F64"/>
    <mergeCell ref="A67:G69"/>
    <mergeCell ref="A73:C73"/>
    <mergeCell ref="E73:G73"/>
    <mergeCell ref="A75:C75"/>
    <mergeCell ref="E75:G75"/>
    <mergeCell ref="A77:C77"/>
    <mergeCell ref="E77:G77"/>
    <mergeCell ref="A80:G80"/>
    <mergeCell ref="A82:G82"/>
  </mergeCells>
  <dataValidations count="3">
    <dataValidation type="list" allowBlank="1" showErrorMessage="1" errorTitle="Pick from the list" error="Choose one of: Y, N" sqref="F27:F32">
      <formula1>"Y,N"</formula1>
    </dataValidation>
    <dataValidation type="list" allowBlank="1" showErrorMessage="1" errorTitle="Pick from the list" error="Choose one of: Y, N" sqref="F36:F42">
      <formula1>"Y,N"</formula1>
    </dataValidation>
    <dataValidation type="list" allowBlank="1" showErrorMessage="1" errorTitle="Pick from the list" error="Choose one of: Y, N" sqref="F46:F51">
      <formula1>"Y,N"</formula1>
    </dataValidation>
  </dataValidations>
  <hyperlinks>
    <hyperlink ref="A82" r:id="rId1"/>
  </hyperlinks>
  <printOptions horizontalCentered="1"/>
  <pageMargins left="0.5" right="0.5" top="0.6" bottom="0.6" header="0.3" footer="0.3"/>
  <pageSetup paperSize="1" orientation="portrait" horizontalDpi="4294967295" verticalDpi="4294967295" scale="100" fitToWidth="1" fitToHeight="1"/>
  <headerFooter>
    <oddFooter>&amp;L&amp;8&amp;K8B93A1Free template by BuildWorkPro · buildworkpro.com/templates&amp;C&amp;8&amp;K8B93A1Estimate&amp;R&amp;8&amp;K8B93A1Page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9"/>
  <sheetViews>
    <sheetView workbookViewId="0" showGridLines="0"/>
  </sheetViews>
  <sheetFormatPr defaultRowHeight="15" outlineLevelRow="0" outlineLevelCol="0" x14ac:dyDescent="55"/>
  <cols>
    <col min="1" max="1" width="21" customWidth="1"/>
    <col min="2" max="2" width="14" customWidth="1"/>
    <col min="3" max="5" width="7.5" customWidth="1"/>
    <col min="6" max="8" width="8.5" customWidth="1"/>
    <col min="9" max="9" width="11.5" customWidth="1"/>
    <col min="10" max="11" width="10" customWidth="1"/>
  </cols>
  <sheetData>
    <row r="1" ht="30" customHeight="1" spans="1:1" x14ac:dyDescent="0.25">
      <c r="A1" s="1" t="s">
        <v>60</v>
      </c>
    </row>
    <row r="2" spans="1:1" x14ac:dyDescent="0.25">
      <c r="A2" s="3" t="s">
        <v>61</v>
      </c>
    </row>
    <row r="3" ht="6" customHeight="1" spans="1:11" x14ac:dyDescent="0.25">
      <c r="A3" s="4"/>
      <c r="B3" s="4"/>
      <c r="C3" s="4"/>
      <c r="D3" s="4"/>
      <c r="E3" s="4"/>
      <c r="F3" s="4"/>
      <c r="G3" s="4"/>
      <c r="H3" s="4"/>
      <c r="I3" s="4"/>
      <c r="J3" s="4"/>
      <c r="K3" s="4"/>
    </row>
    <row r="4" spans="1:2" x14ac:dyDescent="0.25">
      <c r="A4" s="5"/>
      <c r="B4" s="6" t="s">
        <v>3</v>
      </c>
    </row>
    <row r="6" ht="34" customHeight="1" spans="1:11" x14ac:dyDescent="0.25">
      <c r="A6" s="13" t="s">
        <v>62</v>
      </c>
      <c r="B6" s="13" t="s">
        <v>63</v>
      </c>
      <c r="C6" s="14" t="s">
        <v>64</v>
      </c>
      <c r="D6" s="14" t="s">
        <v>65</v>
      </c>
      <c r="E6" s="14" t="s">
        <v>66</v>
      </c>
      <c r="F6" s="14" t="s">
        <v>67</v>
      </c>
      <c r="G6" s="14" t="s">
        <v>68</v>
      </c>
      <c r="H6" s="12" t="s">
        <v>69</v>
      </c>
      <c r="I6" s="14" t="s">
        <v>70</v>
      </c>
      <c r="J6" s="14" t="s">
        <v>71</v>
      </c>
      <c r="K6" s="14" t="s">
        <v>72</v>
      </c>
    </row>
    <row r="7" spans="1:11" x14ac:dyDescent="0.25">
      <c r="A7" s="38" t="s">
        <v>73</v>
      </c>
      <c r="B7" s="38" t="s">
        <v>74</v>
      </c>
      <c r="C7" s="39">
        <v>16</v>
      </c>
      <c r="D7" s="39">
        <v>14</v>
      </c>
      <c r="E7" s="39">
        <v>9</v>
      </c>
      <c r="F7" s="40">
        <v>1</v>
      </c>
      <c r="G7" s="40">
        <v>3</v>
      </c>
      <c r="H7" s="19" t="s">
        <v>75</v>
      </c>
      <c r="I7" s="41">
        <f>IF(OR(C7="",D7="",E7=""),"",MAX(0,2*(C7+D7)*E7-N(F7)*$K$23-N(G7)*$K$24))</f>
      </c>
      <c r="J7" s="41">
        <f>IF(OR(C7="",D7=""),"",IF(H7="N",0,C7*D7))</f>
      </c>
      <c r="K7" s="41">
        <f>IF(OR(C7="",D7=""),"",MAX(0,2*(C7+D7)-N(F7)*$K$25))</f>
      </c>
    </row>
    <row r="8" spans="1:11" x14ac:dyDescent="0.25">
      <c r="A8" s="38" t="s">
        <v>76</v>
      </c>
      <c r="B8" s="38" t="s">
        <v>77</v>
      </c>
      <c r="C8" s="39">
        <v>13</v>
      </c>
      <c r="D8" s="39">
        <v>12</v>
      </c>
      <c r="E8" s="39">
        <v>9</v>
      </c>
      <c r="F8" s="40">
        <v>2</v>
      </c>
      <c r="G8" s="40">
        <v>2</v>
      </c>
      <c r="H8" s="19" t="s">
        <v>75</v>
      </c>
      <c r="I8" s="41">
        <f>IF(OR(C8="",D8="",E8=""),"",MAX(0,2*(C8+D8)*E8-N(F8)*$K$23-N(G8)*$K$24))</f>
      </c>
      <c r="J8" s="41">
        <f>IF(OR(C8="",D8=""),"",IF(H8="N",0,C8*D8))</f>
      </c>
      <c r="K8" s="41">
        <f>IF(OR(C8="",D8=""),"",MAX(0,2*(C8+D8)-N(F8)*$K$25))</f>
      </c>
    </row>
    <row r="9" spans="1:11" x14ac:dyDescent="0.25">
      <c r="A9" s="38" t="s">
        <v>78</v>
      </c>
      <c r="B9" s="38" t="s">
        <v>74</v>
      </c>
      <c r="C9" s="39">
        <v>18</v>
      </c>
      <c r="D9" s="39">
        <v>16</v>
      </c>
      <c r="E9" s="39">
        <v>9</v>
      </c>
      <c r="F9" s="40">
        <v>2</v>
      </c>
      <c r="G9" s="40">
        <v>4</v>
      </c>
      <c r="H9" s="19" t="s">
        <v>75</v>
      </c>
      <c r="I9" s="41">
        <f>IF(OR(C9="",D9="",E9=""),"",MAX(0,2*(C9+D9)*E9-N(F9)*$K$23-N(G9)*$K$24))</f>
      </c>
      <c r="J9" s="41">
        <f>IF(OR(C9="",D9=""),"",IF(H9="N",0,C9*D9))</f>
      </c>
      <c r="K9" s="41">
        <f>IF(OR(C9="",D9=""),"",MAX(0,2*(C9+D9)-N(F9)*$K$25))</f>
      </c>
    </row>
    <row r="10" spans="1:11" x14ac:dyDescent="0.25">
      <c r="A10" s="38" t="s">
        <v>79</v>
      </c>
      <c r="B10" s="38" t="s">
        <v>74</v>
      </c>
      <c r="C10" s="39">
        <v>12</v>
      </c>
      <c r="D10" s="39">
        <v>8</v>
      </c>
      <c r="E10" s="39">
        <v>18</v>
      </c>
      <c r="F10" s="40">
        <v>3</v>
      </c>
      <c r="G10" s="40">
        <v>1</v>
      </c>
      <c r="H10" s="19" t="s">
        <v>75</v>
      </c>
      <c r="I10" s="41">
        <f>IF(OR(C10="",D10="",E10=""),"",MAX(0,2*(C10+D10)*E10-N(F10)*$K$23-N(G10)*$K$24))</f>
      </c>
      <c r="J10" s="41">
        <f>IF(OR(C10="",D10=""),"",IF(H10="N",0,C10*D10))</f>
      </c>
      <c r="K10" s="41">
        <f>IF(OR(C10="",D10=""),"",MAX(0,2*(C10+D10)-N(F10)*$K$25))</f>
      </c>
    </row>
    <row r="11" spans="1:11" x14ac:dyDescent="0.25">
      <c r="A11" s="38" t="s">
        <v>80</v>
      </c>
      <c r="B11" s="38" t="s">
        <v>74</v>
      </c>
      <c r="C11" s="39">
        <v>22</v>
      </c>
      <c r="D11" s="39">
        <v>4</v>
      </c>
      <c r="E11" s="39">
        <v>9</v>
      </c>
      <c r="F11" s="40">
        <v>4</v>
      </c>
      <c r="G11" s="40">
        <v>0</v>
      </c>
      <c r="H11" s="19" t="s">
        <v>75</v>
      </c>
      <c r="I11" s="41">
        <f>IF(OR(C11="",D11="",E11=""),"",MAX(0,2*(C11+D11)*E11-N(F11)*$K$23-N(G11)*$K$24))</f>
      </c>
      <c r="J11" s="41">
        <f>IF(OR(C11="",D11=""),"",IF(H11="N",0,C11*D11))</f>
      </c>
      <c r="K11" s="41">
        <f>IF(OR(C11="",D11=""),"",MAX(0,2*(C11+D11)-N(F11)*$K$25))</f>
      </c>
    </row>
    <row r="12" spans="1:11" x14ac:dyDescent="0.25">
      <c r="A12" s="38" t="s">
        <v>81</v>
      </c>
      <c r="B12" s="38" t="s">
        <v>82</v>
      </c>
      <c r="C12" s="39">
        <v>5</v>
      </c>
      <c r="D12" s="39">
        <v>5</v>
      </c>
      <c r="E12" s="39">
        <v>9</v>
      </c>
      <c r="F12" s="40">
        <v>1</v>
      </c>
      <c r="G12" s="40">
        <v>0</v>
      </c>
      <c r="H12" s="19" t="s">
        <v>75</v>
      </c>
      <c r="I12" s="41">
        <f>IF(OR(C12="",D12="",E12=""),"",MAX(0,2*(C12+D12)*E12-N(F12)*$K$23-N(G12)*$K$24))</f>
      </c>
      <c r="J12" s="41">
        <f>IF(OR(C12="",D12=""),"",IF(H12="N",0,C12*D12))</f>
      </c>
      <c r="K12" s="41">
        <f>IF(OR(C12="",D12=""),"",MAX(0,2*(C12+D12)-N(F12)*$K$25))</f>
      </c>
    </row>
    <row r="13" spans="1:11" x14ac:dyDescent="0.25">
      <c r="A13" s="38"/>
      <c r="B13" s="38"/>
      <c r="C13" s="39"/>
      <c r="D13" s="39"/>
      <c r="E13" s="39"/>
      <c r="F13" s="40"/>
      <c r="G13" s="40"/>
      <c r="H13" s="19"/>
      <c r="I13" s="41">
        <f>IF(OR(C13="",D13="",E13=""),"",MAX(0,2*(C13+D13)*E13-N(F13)*$K$23-N(G13)*$K$24))</f>
      </c>
      <c r="J13" s="41">
        <f>IF(OR(C13="",D13=""),"",IF(H13="N",0,C13*D13))</f>
      </c>
      <c r="K13" s="41">
        <f>IF(OR(C13="",D13=""),"",MAX(0,2*(C13+D13)-N(F13)*$K$25))</f>
      </c>
    </row>
    <row r="14" spans="1:11" x14ac:dyDescent="0.25">
      <c r="A14" s="38"/>
      <c r="B14" s="38"/>
      <c r="C14" s="39"/>
      <c r="D14" s="39"/>
      <c r="E14" s="39"/>
      <c r="F14" s="40"/>
      <c r="G14" s="40"/>
      <c r="H14" s="19"/>
      <c r="I14" s="41">
        <f>IF(OR(C14="",D14="",E14=""),"",MAX(0,2*(C14+D14)*E14-N(F14)*$K$23-N(G14)*$K$24))</f>
      </c>
      <c r="J14" s="41">
        <f>IF(OR(C14="",D14=""),"",IF(H14="N",0,C14*D14))</f>
      </c>
      <c r="K14" s="41">
        <f>IF(OR(C14="",D14=""),"",MAX(0,2*(C14+D14)-N(F14)*$K$25))</f>
      </c>
    </row>
    <row r="15" spans="1:11" x14ac:dyDescent="0.25">
      <c r="A15" s="38"/>
      <c r="B15" s="38"/>
      <c r="C15" s="39"/>
      <c r="D15" s="39"/>
      <c r="E15" s="39"/>
      <c r="F15" s="40"/>
      <c r="G15" s="40"/>
      <c r="H15" s="19"/>
      <c r="I15" s="41">
        <f>IF(OR(C15="",D15="",E15=""),"",MAX(0,2*(C15+D15)*E15-N(F15)*$K$23-N(G15)*$K$24))</f>
      </c>
      <c r="J15" s="41">
        <f>IF(OR(C15="",D15=""),"",IF(H15="N",0,C15*D15))</f>
      </c>
      <c r="K15" s="41">
        <f>IF(OR(C15="",D15=""),"",MAX(0,2*(C15+D15)-N(F15)*$K$25))</f>
      </c>
    </row>
    <row r="16" spans="1:11" x14ac:dyDescent="0.25">
      <c r="A16" s="38"/>
      <c r="B16" s="38"/>
      <c r="C16" s="39"/>
      <c r="D16" s="39"/>
      <c r="E16" s="39"/>
      <c r="F16" s="40"/>
      <c r="G16" s="40"/>
      <c r="H16" s="19"/>
      <c r="I16" s="41">
        <f>IF(OR(C16="",D16="",E16=""),"",MAX(0,2*(C16+D16)*E16-N(F16)*$K$23-N(G16)*$K$24))</f>
      </c>
      <c r="J16" s="41">
        <f>IF(OR(C16="",D16=""),"",IF(H16="N",0,C16*D16))</f>
      </c>
      <c r="K16" s="41">
        <f>IF(OR(C16="",D16=""),"",MAX(0,2*(C16+D16)-N(F16)*$K$25))</f>
      </c>
    </row>
    <row r="17" spans="1:11" x14ac:dyDescent="0.25">
      <c r="A17" s="38"/>
      <c r="B17" s="38"/>
      <c r="C17" s="39"/>
      <c r="D17" s="39"/>
      <c r="E17" s="39"/>
      <c r="F17" s="40"/>
      <c r="G17" s="40"/>
      <c r="H17" s="19"/>
      <c r="I17" s="41">
        <f>IF(OR(C17="",D17="",E17=""),"",MAX(0,2*(C17+D17)*E17-N(F17)*$K$23-N(G17)*$K$24))</f>
      </c>
      <c r="J17" s="41">
        <f>IF(OR(C17="",D17=""),"",IF(H17="N",0,C17*D17))</f>
      </c>
      <c r="K17" s="41">
        <f>IF(OR(C17="",D17=""),"",MAX(0,2*(C17+D17)-N(F17)*$K$25))</f>
      </c>
    </row>
    <row r="18" spans="1:11" x14ac:dyDescent="0.25">
      <c r="A18" s="38"/>
      <c r="B18" s="38"/>
      <c r="C18" s="39"/>
      <c r="D18" s="39"/>
      <c r="E18" s="39"/>
      <c r="F18" s="40"/>
      <c r="G18" s="40"/>
      <c r="H18" s="19"/>
      <c r="I18" s="41">
        <f>IF(OR(C18="",D18="",E18=""),"",MAX(0,2*(C18+D18)*E18-N(F18)*$K$23-N(G18)*$K$24))</f>
      </c>
      <c r="J18" s="41">
        <f>IF(OR(C18="",D18=""),"",IF(H18="N",0,C18*D18))</f>
      </c>
      <c r="K18" s="41">
        <f>IF(OR(C18="",D18=""),"",MAX(0,2*(C18+D18)-N(F18)*$K$25))</f>
      </c>
    </row>
    <row r="19" ht="22" customHeight="1" spans="1:11" x14ac:dyDescent="0.25">
      <c r="A19" s="25" t="s">
        <v>83</v>
      </c>
      <c r="B19" s="25"/>
      <c r="C19" s="25"/>
      <c r="D19" s="25"/>
      <c r="E19" s="25"/>
      <c r="F19" s="25"/>
      <c r="G19" s="42">
        <f>SUM(G7:G18)</f>
      </c>
      <c r="H19" s="25"/>
      <c r="I19" s="42">
        <f>SUM(I7:I18)</f>
      </c>
      <c r="J19" s="42">
        <f>SUM(J7:J18)</f>
      </c>
      <c r="K19" s="42">
        <f>SUM(K7:K18)</f>
      </c>
    </row>
    <row r="20" spans="1:11" x14ac:dyDescent="0.25">
      <c r="A20" s="43" t="s">
        <v>84</v>
      </c>
      <c r="B20" s="43"/>
      <c r="C20" s="43"/>
      <c r="D20" s="43"/>
      <c r="E20" s="43"/>
      <c r="F20" s="43"/>
      <c r="G20" s="43"/>
      <c r="H20" s="43"/>
      <c r="I20" s="43"/>
      <c r="J20" s="43"/>
      <c r="K20" s="44">
        <f>I19+J19</f>
      </c>
    </row>
    <row r="22" spans="1:1" x14ac:dyDescent="0.25">
      <c r="A22" s="7" t="s">
        <v>85</v>
      </c>
    </row>
    <row r="23" spans="1:11" x14ac:dyDescent="0.25">
      <c r="A23" s="8" t="s">
        <v>86</v>
      </c>
      <c r="B23" s="8"/>
      <c r="C23" s="8"/>
      <c r="D23" s="8"/>
      <c r="E23" s="8"/>
      <c r="F23" s="8"/>
      <c r="G23" s="8"/>
      <c r="H23" s="8"/>
      <c r="I23" s="8"/>
      <c r="J23" s="8"/>
      <c r="K23" s="45">
        <v>21</v>
      </c>
    </row>
    <row r="24" spans="1:11" x14ac:dyDescent="0.25">
      <c r="A24" s="8" t="s">
        <v>87</v>
      </c>
      <c r="B24" s="8"/>
      <c r="C24" s="8"/>
      <c r="D24" s="8"/>
      <c r="E24" s="8"/>
      <c r="F24" s="8"/>
      <c r="G24" s="8"/>
      <c r="H24" s="8"/>
      <c r="I24" s="8"/>
      <c r="J24" s="8"/>
      <c r="K24" s="45">
        <v>15</v>
      </c>
    </row>
    <row r="25" spans="1:11" x14ac:dyDescent="0.25">
      <c r="A25" s="8" t="s">
        <v>88</v>
      </c>
      <c r="B25" s="8"/>
      <c r="C25" s="8"/>
      <c r="D25" s="8"/>
      <c r="E25" s="8"/>
      <c r="F25" s="8"/>
      <c r="G25" s="8"/>
      <c r="H25" s="8"/>
      <c r="I25" s="8"/>
      <c r="J25" s="8"/>
      <c r="K25" s="46">
        <v>3</v>
      </c>
    </row>
    <row r="26" spans="1:11" x14ac:dyDescent="0.25">
      <c r="A26" s="8" t="s">
        <v>89</v>
      </c>
      <c r="B26" s="8"/>
      <c r="C26" s="8"/>
      <c r="D26" s="8"/>
      <c r="E26" s="8"/>
      <c r="F26" s="8"/>
      <c r="G26" s="8"/>
      <c r="H26" s="8"/>
      <c r="I26" s="8"/>
      <c r="J26" s="8"/>
      <c r="K26" s="47">
        <v>7</v>
      </c>
    </row>
    <row r="27" spans="1:11" x14ac:dyDescent="0.25">
      <c r="A27" s="8" t="s">
        <v>90</v>
      </c>
      <c r="B27" s="8"/>
      <c r="C27" s="8"/>
      <c r="D27" s="8"/>
      <c r="E27" s="8"/>
      <c r="F27" s="8"/>
      <c r="G27" s="8"/>
      <c r="H27" s="8"/>
      <c r="I27" s="8"/>
      <c r="J27" s="8"/>
      <c r="K27" s="47">
        <v>10</v>
      </c>
    </row>
    <row r="28" spans="1:11" x14ac:dyDescent="0.25">
      <c r="A28" s="8" t="s">
        <v>91</v>
      </c>
      <c r="B28" s="8"/>
      <c r="C28" s="8"/>
      <c r="D28" s="8"/>
      <c r="E28" s="8"/>
      <c r="F28" s="8"/>
      <c r="G28" s="8"/>
      <c r="H28" s="8"/>
      <c r="I28" s="8"/>
      <c r="J28" s="8"/>
      <c r="K28" s="47">
        <v>2</v>
      </c>
    </row>
    <row r="29" spans="1:11" x14ac:dyDescent="0.25">
      <c r="A29" s="8" t="s">
        <v>92</v>
      </c>
      <c r="B29" s="8"/>
      <c r="C29" s="8"/>
      <c r="D29" s="8"/>
      <c r="E29" s="8"/>
      <c r="F29" s="8"/>
      <c r="G29" s="8"/>
      <c r="H29" s="8"/>
      <c r="I29" s="8"/>
      <c r="J29" s="8"/>
      <c r="K29" s="46">
        <v>8</v>
      </c>
    </row>
    <row r="31" ht="22" customHeight="1" spans="1:11" x14ac:dyDescent="0.25">
      <c r="A31" s="13" t="s">
        <v>93</v>
      </c>
      <c r="B31" s="13"/>
      <c r="C31" s="13"/>
      <c r="D31" s="13"/>
      <c r="E31" s="13"/>
      <c r="F31" s="13"/>
      <c r="G31" s="13"/>
      <c r="H31" s="13"/>
      <c r="I31" s="14" t="s">
        <v>94</v>
      </c>
      <c r="J31" s="14" t="s">
        <v>95</v>
      </c>
      <c r="K31" s="14" t="s">
        <v>96</v>
      </c>
    </row>
    <row r="32" spans="1:11" x14ac:dyDescent="0.25">
      <c r="A32" s="38" t="s">
        <v>74</v>
      </c>
      <c r="B32" s="38"/>
      <c r="C32" s="22"/>
      <c r="D32" s="22"/>
      <c r="E32" s="22"/>
      <c r="F32" s="22"/>
      <c r="G32" s="22"/>
      <c r="H32" s="22"/>
      <c r="I32" s="41">
        <f>IF(A32="","",SUMIF($B$7:$B$18,A32,$I$7:$I$18))</f>
      </c>
      <c r="J32" s="48">
        <f>IF(A32="","",I32*$F$42/$H$42)</f>
      </c>
      <c r="K32" s="49">
        <f>IF(A32="","",ROUNDUP(J32,0))</f>
      </c>
    </row>
    <row r="33" spans="1:11" x14ac:dyDescent="0.25">
      <c r="A33" s="38" t="s">
        <v>77</v>
      </c>
      <c r="B33" s="38"/>
      <c r="C33" s="22"/>
      <c r="D33" s="22"/>
      <c r="E33" s="22"/>
      <c r="F33" s="22"/>
      <c r="G33" s="22"/>
      <c r="H33" s="22"/>
      <c r="I33" s="41">
        <f>IF(A33="","",SUMIF($B$7:$B$18,A33,$I$7:$I$18))</f>
      </c>
      <c r="J33" s="48">
        <f>IF(A33="","",I33*$F$42/$H$42)</f>
      </c>
      <c r="K33" s="49">
        <f>IF(A33="","",ROUNDUP(J33,0))</f>
      </c>
    </row>
    <row r="34" spans="1:11" x14ac:dyDescent="0.25">
      <c r="A34" s="38" t="s">
        <v>82</v>
      </c>
      <c r="B34" s="38"/>
      <c r="C34" s="22"/>
      <c r="D34" s="22"/>
      <c r="E34" s="22"/>
      <c r="F34" s="22"/>
      <c r="G34" s="22"/>
      <c r="H34" s="22"/>
      <c r="I34" s="41">
        <f>IF(A34="","",SUMIF($B$7:$B$18,A34,$I$7:$I$18))</f>
      </c>
      <c r="J34" s="48">
        <f>IF(A34="","",I34*$F$42/$H$42)</f>
      </c>
      <c r="K34" s="49">
        <f>IF(A34="","",ROUNDUP(J34,0))</f>
      </c>
    </row>
    <row r="35" spans="1:11" x14ac:dyDescent="0.25">
      <c r="A35" s="38"/>
      <c r="B35" s="38"/>
      <c r="C35" s="22"/>
      <c r="D35" s="22"/>
      <c r="E35" s="22"/>
      <c r="F35" s="22"/>
      <c r="G35" s="22"/>
      <c r="H35" s="22"/>
      <c r="I35" s="41">
        <f>IF(A35="","",SUMIF($B$7:$B$18,A35,$I$7:$I$18))</f>
      </c>
      <c r="J35" s="48">
        <f>IF(A35="","",I35*$F$42/$H$42)</f>
      </c>
      <c r="K35" s="49">
        <f>IF(A35="","",ROUNDUP(J35,0))</f>
      </c>
    </row>
    <row r="36" spans="1:9" x14ac:dyDescent="0.25">
      <c r="A36" s="27" t="s">
        <v>97</v>
      </c>
      <c r="B36" s="27"/>
      <c r="C36" s="27"/>
      <c r="D36" s="27"/>
      <c r="E36" s="27"/>
      <c r="F36" s="27"/>
      <c r="G36" s="27"/>
      <c r="H36" s="27"/>
      <c r="I36" s="50">
        <f>$I$19-SUM(I32:I35)</f>
      </c>
    </row>
    <row r="38" ht="34" customHeight="1" spans="1:11" x14ac:dyDescent="0.25">
      <c r="A38" s="13" t="s">
        <v>98</v>
      </c>
      <c r="B38" s="13"/>
      <c r="C38" s="13"/>
      <c r="D38" s="14" t="s">
        <v>28</v>
      </c>
      <c r="E38" s="12" t="s">
        <v>29</v>
      </c>
      <c r="F38" s="14" t="s">
        <v>99</v>
      </c>
      <c r="G38" s="14" t="s">
        <v>100</v>
      </c>
      <c r="H38" s="14" t="s">
        <v>101</v>
      </c>
      <c r="I38" s="14" t="s">
        <v>102</v>
      </c>
      <c r="J38" s="14" t="s">
        <v>103</v>
      </c>
      <c r="K38" s="14" t="s">
        <v>104</v>
      </c>
    </row>
    <row r="39" spans="1:11" x14ac:dyDescent="0.25">
      <c r="A39" s="51" t="s">
        <v>105</v>
      </c>
      <c r="B39" s="51"/>
      <c r="C39" s="51"/>
      <c r="D39" s="41">
        <f>COUNT(C7:C18)</f>
      </c>
      <c r="E39" s="52" t="s">
        <v>106</v>
      </c>
      <c r="F39" s="40">
        <v>1</v>
      </c>
      <c r="G39" s="53"/>
      <c r="H39" s="49"/>
      <c r="I39" s="48">
        <f>IF(OR(D39="",G39="",H39=""),"",D39*N(F39)*G39/H39)</f>
      </c>
      <c r="J39" s="54">
        <v>0.8</v>
      </c>
      <c r="K39" s="48">
        <f>IF(OR(D39="",N(J39)=0),"",D39*N(F39)/J39)</f>
      </c>
    </row>
    <row r="40" spans="1:11" x14ac:dyDescent="0.25">
      <c r="A40" s="51" t="s">
        <v>107</v>
      </c>
      <c r="B40" s="51"/>
      <c r="C40" s="51"/>
      <c r="D40" s="41">
        <f>$I$19</f>
      </c>
      <c r="E40" s="52" t="s">
        <v>108</v>
      </c>
      <c r="F40" s="40">
        <v>1</v>
      </c>
      <c r="G40" s="54">
        <v>0.1</v>
      </c>
      <c r="H40" s="40">
        <v>300</v>
      </c>
      <c r="I40" s="48">
        <f>IF(OR(D40="",G40="",H40=""),"",D40*N(F40)*G40/H40)</f>
      </c>
      <c r="J40" s="54">
        <v>350</v>
      </c>
      <c r="K40" s="48">
        <f>IF(OR(D40="",N(J40)=0),"",D40*N(F40)/J40)</f>
      </c>
    </row>
    <row r="41" spans="1:11" x14ac:dyDescent="0.25">
      <c r="A41" s="51" t="s">
        <v>109</v>
      </c>
      <c r="B41" s="51"/>
      <c r="C41" s="51"/>
      <c r="D41" s="41">
        <f>$K$19</f>
      </c>
      <c r="E41" s="52" t="s">
        <v>110</v>
      </c>
      <c r="F41" s="40">
        <v>1</v>
      </c>
      <c r="G41" s="53"/>
      <c r="H41" s="49"/>
      <c r="I41" s="48">
        <f>IF(OR(D41="",G41="",H41=""),"",D41*N(F41)*G41/H41)</f>
      </c>
      <c r="J41" s="54">
        <v>80</v>
      </c>
      <c r="K41" s="48">
        <f>IF(OR(D41="",N(J41)=0),"",D41*N(F41)/J41)</f>
      </c>
    </row>
    <row r="42" spans="1:11" x14ac:dyDescent="0.25">
      <c r="A42" s="51" t="s">
        <v>111</v>
      </c>
      <c r="B42" s="51"/>
      <c r="C42" s="51"/>
      <c r="D42" s="41">
        <f>$I$19</f>
      </c>
      <c r="E42" s="52" t="s">
        <v>108</v>
      </c>
      <c r="F42" s="40">
        <v>2</v>
      </c>
      <c r="G42" s="54">
        <v>1</v>
      </c>
      <c r="H42" s="40">
        <v>350</v>
      </c>
      <c r="I42" s="48">
        <f>IF(OR(D42="",G42="",H42=""),"",D42*N(F42)*G42/H42)</f>
      </c>
      <c r="J42" s="54">
        <v>140</v>
      </c>
      <c r="K42" s="48">
        <f>IF(OR(D42="",N(J42)=0),"",D42*N(F42)/J42)</f>
      </c>
    </row>
    <row r="43" spans="1:11" x14ac:dyDescent="0.25">
      <c r="A43" s="51" t="s">
        <v>112</v>
      </c>
      <c r="B43" s="51"/>
      <c r="C43" s="51"/>
      <c r="D43" s="41">
        <f>$J$19</f>
      </c>
      <c r="E43" s="52" t="s">
        <v>108</v>
      </c>
      <c r="F43" s="40">
        <v>1</v>
      </c>
      <c r="G43" s="54">
        <v>1</v>
      </c>
      <c r="H43" s="40">
        <v>350</v>
      </c>
      <c r="I43" s="48">
        <f>IF(OR(D43="",G43="",H43=""),"",D43*N(F43)*G43/H43)</f>
      </c>
      <c r="J43" s="54">
        <v>100</v>
      </c>
      <c r="K43" s="48">
        <f>IF(OR(D43="",N(J43)=0),"",D43*N(F43)/J43)</f>
      </c>
    </row>
    <row r="44" spans="1:11" x14ac:dyDescent="0.25">
      <c r="A44" s="51" t="s">
        <v>113</v>
      </c>
      <c r="B44" s="51"/>
      <c r="C44" s="51"/>
      <c r="D44" s="41">
        <f>$K$19</f>
      </c>
      <c r="E44" s="52" t="s">
        <v>110</v>
      </c>
      <c r="F44" s="40">
        <v>2</v>
      </c>
      <c r="G44" s="54">
        <v>0.42</v>
      </c>
      <c r="H44" s="40">
        <v>350</v>
      </c>
      <c r="I44" s="48">
        <f>IF(OR(D44="",G44="",H44=""),"",D44*N(F44)*G44/H44)</f>
      </c>
      <c r="J44" s="54">
        <v>60</v>
      </c>
      <c r="K44" s="48">
        <f>IF(OR(D44="",N(J44)=0),"",D44*N(F44)/J44)</f>
      </c>
    </row>
    <row r="45" spans="1:11" x14ac:dyDescent="0.25">
      <c r="A45" s="51" t="s">
        <v>114</v>
      </c>
      <c r="B45" s="51"/>
      <c r="C45" s="51"/>
      <c r="D45" s="41">
        <f>$K$26</f>
      </c>
      <c r="E45" s="52" t="s">
        <v>115</v>
      </c>
      <c r="F45" s="40">
        <v>2</v>
      </c>
      <c r="G45" s="54">
        <v>50</v>
      </c>
      <c r="H45" s="40">
        <v>350</v>
      </c>
      <c r="I45" s="48">
        <f>IF(OR(D45="",G45="",H45=""),"",D45*N(F45)*G45/H45)</f>
      </c>
      <c r="J45" s="54">
        <v>1.25</v>
      </c>
      <c r="K45" s="48">
        <f>IF(OR(D45="",N(J45)=0),"",D45*N(F45)/J45)</f>
      </c>
    </row>
    <row r="46" spans="1:11" x14ac:dyDescent="0.25">
      <c r="A46" s="51" t="s">
        <v>116</v>
      </c>
      <c r="B46" s="51"/>
      <c r="C46" s="51"/>
      <c r="D46" s="41">
        <f>$K$27</f>
      </c>
      <c r="E46" s="52" t="s">
        <v>115</v>
      </c>
      <c r="F46" s="40">
        <v>2</v>
      </c>
      <c r="G46" s="54">
        <v>8</v>
      </c>
      <c r="H46" s="40">
        <v>350</v>
      </c>
      <c r="I46" s="48">
        <f>IF(OR(D46="",G46="",H46=""),"",D46*N(F46)*G46/H46)</f>
      </c>
      <c r="J46" s="54">
        <v>2.2</v>
      </c>
      <c r="K46" s="48">
        <f>IF(OR(D46="",N(J46)=0),"",D46*N(F46)/J46)</f>
      </c>
    </row>
    <row r="47" ht="22" customHeight="1" spans="1:11" x14ac:dyDescent="0.25">
      <c r="A47" s="25" t="s">
        <v>117</v>
      </c>
      <c r="B47" s="25"/>
      <c r="C47" s="25"/>
      <c r="D47" s="25"/>
      <c r="E47" s="25"/>
      <c r="F47" s="25"/>
      <c r="G47" s="25"/>
      <c r="H47" s="25"/>
      <c r="I47" s="25"/>
      <c r="J47" s="25"/>
      <c r="K47" s="55">
        <f>SUM(K39:K46)</f>
      </c>
    </row>
    <row r="49" ht="22" customHeight="1" spans="1:11" x14ac:dyDescent="0.25">
      <c r="A49" s="13" t="s">
        <v>118</v>
      </c>
      <c r="B49" s="13"/>
      <c r="C49" s="13"/>
      <c r="D49" s="13"/>
      <c r="E49" s="13"/>
      <c r="F49" s="13"/>
      <c r="G49" s="13"/>
      <c r="H49" s="13"/>
      <c r="I49" s="13"/>
      <c r="J49" s="12" t="s">
        <v>29</v>
      </c>
      <c r="K49" s="14" t="s">
        <v>119</v>
      </c>
    </row>
    <row r="50" spans="1:11" x14ac:dyDescent="0.25">
      <c r="A50" s="56" t="s">
        <v>120</v>
      </c>
      <c r="B50" s="56"/>
      <c r="C50" s="56"/>
      <c r="D50" s="56"/>
      <c r="E50" s="56"/>
      <c r="F50" s="56"/>
      <c r="G50" s="56"/>
      <c r="H50" s="56"/>
      <c r="I50" s="56"/>
      <c r="J50" s="57" t="s">
        <v>121</v>
      </c>
      <c r="K50" s="50">
        <f>ROUNDUP(N(I40),0)</f>
      </c>
    </row>
    <row r="51" spans="1:11" x14ac:dyDescent="0.25">
      <c r="A51" s="56" t="s">
        <v>122</v>
      </c>
      <c r="B51" s="56"/>
      <c r="C51" s="56"/>
      <c r="D51" s="56"/>
      <c r="E51" s="56"/>
      <c r="F51" s="56"/>
      <c r="G51" s="56"/>
      <c r="H51" s="56"/>
      <c r="I51" s="56"/>
      <c r="J51" s="57" t="s">
        <v>121</v>
      </c>
      <c r="K51" s="50">
        <f>SUM(K32:K35)</f>
      </c>
    </row>
    <row r="52" spans="1:11" x14ac:dyDescent="0.25">
      <c r="A52" s="56" t="s">
        <v>123</v>
      </c>
      <c r="B52" s="56"/>
      <c r="C52" s="56"/>
      <c r="D52" s="56"/>
      <c r="E52" s="56"/>
      <c r="F52" s="56"/>
      <c r="G52" s="56"/>
      <c r="H52" s="56"/>
      <c r="I52" s="56"/>
      <c r="J52" s="57" t="s">
        <v>121</v>
      </c>
      <c r="K52" s="50">
        <f>ROUNDUP(N(I43),0)</f>
      </c>
    </row>
    <row r="53" spans="1:11" x14ac:dyDescent="0.25">
      <c r="A53" s="56" t="s">
        <v>124</v>
      </c>
      <c r="B53" s="56"/>
      <c r="C53" s="56"/>
      <c r="D53" s="56"/>
      <c r="E53" s="56"/>
      <c r="F53" s="56"/>
      <c r="G53" s="56"/>
      <c r="H53" s="56"/>
      <c r="I53" s="56"/>
      <c r="J53" s="57" t="s">
        <v>121</v>
      </c>
      <c r="K53" s="50">
        <f>ROUNDUP(N(I44)+N(I45)+N(I46),0)</f>
      </c>
    </row>
    <row r="54" spans="1:11" x14ac:dyDescent="0.25">
      <c r="A54" s="56" t="s">
        <v>125</v>
      </c>
      <c r="B54" s="56"/>
      <c r="C54" s="56"/>
      <c r="D54" s="56"/>
      <c r="E54" s="56"/>
      <c r="F54" s="56"/>
      <c r="G54" s="56"/>
      <c r="H54" s="56"/>
      <c r="I54" s="56"/>
      <c r="J54" s="57" t="s">
        <v>126</v>
      </c>
      <c r="K54" s="58">
        <f>K47</f>
      </c>
    </row>
    <row r="55" spans="1:11" x14ac:dyDescent="0.25">
      <c r="A55" s="56" t="s">
        <v>127</v>
      </c>
      <c r="B55" s="56"/>
      <c r="C55" s="56"/>
      <c r="D55" s="56"/>
      <c r="E55" s="56"/>
      <c r="F55" s="56"/>
      <c r="G55" s="56"/>
      <c r="H55" s="56"/>
      <c r="I55" s="56"/>
      <c r="J55" s="57" t="s">
        <v>128</v>
      </c>
      <c r="K55" s="58">
        <f>ROUNDUP(K47/($K$28*$K$29),1)</f>
      </c>
    </row>
    <row r="57" ht="44" customHeight="1" spans="1:11" x14ac:dyDescent="0.25">
      <c r="A57" s="36" t="s">
        <v>129</v>
      </c>
      <c r="B57" s="36"/>
      <c r="C57" s="36"/>
      <c r="D57" s="36"/>
      <c r="E57" s="36"/>
      <c r="F57" s="36"/>
      <c r="G57" s="36"/>
      <c r="H57" s="36"/>
      <c r="I57" s="36"/>
      <c r="J57" s="36"/>
      <c r="K57" s="36"/>
    </row>
    <row r="59" ht="16" customHeight="1" spans="1:11" x14ac:dyDescent="0.25">
      <c r="A59" s="37" t="s">
        <v>130</v>
      </c>
      <c r="B59" s="37"/>
      <c r="C59" s="37"/>
      <c r="D59" s="37"/>
      <c r="E59" s="37"/>
      <c r="F59" s="37"/>
      <c r="G59" s="37"/>
      <c r="H59" s="37"/>
      <c r="I59" s="37"/>
      <c r="J59" s="37"/>
      <c r="K59" s="37"/>
    </row>
  </sheetData>
  <mergeCells count="32">
    <mergeCell ref="A20:J20"/>
    <mergeCell ref="A23:J23"/>
    <mergeCell ref="A24:J24"/>
    <mergeCell ref="A25:J25"/>
    <mergeCell ref="A26:J26"/>
    <mergeCell ref="A27:J27"/>
    <mergeCell ref="A28:J28"/>
    <mergeCell ref="A29:J29"/>
    <mergeCell ref="A31:H31"/>
    <mergeCell ref="A32:B32"/>
    <mergeCell ref="A33:B33"/>
    <mergeCell ref="A34:B34"/>
    <mergeCell ref="A35:B35"/>
    <mergeCell ref="A36:H36"/>
    <mergeCell ref="A38:C38"/>
    <mergeCell ref="A39:C39"/>
    <mergeCell ref="A40:C40"/>
    <mergeCell ref="A41:C41"/>
    <mergeCell ref="A42:C42"/>
    <mergeCell ref="A43:C43"/>
    <mergeCell ref="A44:C44"/>
    <mergeCell ref="A45:C45"/>
    <mergeCell ref="A46:C46"/>
    <mergeCell ref="A49:I49"/>
    <mergeCell ref="A50:I50"/>
    <mergeCell ref="A51:I51"/>
    <mergeCell ref="A52:I52"/>
    <mergeCell ref="A53:I53"/>
    <mergeCell ref="A54:I54"/>
    <mergeCell ref="A55:I55"/>
    <mergeCell ref="A57:K57"/>
    <mergeCell ref="A59:K59"/>
  </mergeCells>
  <dataValidations count="2">
    <dataValidation type="list" allowBlank="1" showErrorMessage="1" errorTitle="Pick a wall color" error="Add the color to the Wall colors list below first, then pick it here." sqref="B7:B18">
      <formula1>$A$32:$A$35</formula1>
    </dataValidation>
    <dataValidation type="list" allowBlank="1" showErrorMessage="1" errorTitle="Pick from the list" error="Choose one of: Y, N" sqref="H7:H18">
      <formula1>"Y,N"</formula1>
    </dataValidation>
  </dataValidations>
  <hyperlinks>
    <hyperlink ref="A59" r:id="rId1"/>
  </hyperlinks>
  <printOptions horizontalCentered="1"/>
  <pageMargins left="0.5" right="0.5" top="0.6" bottom="0.6" header="0.3" footer="0.3"/>
  <pageSetup paperSize="1" orientation="portrait" horizontalDpi="4294967295" verticalDpi="4294967295" scale="100" fitToWidth="1" fitToHeight="1"/>
  <headerFooter>
    <oddFooter>&amp;L&amp;8&amp;K8B93A1Free template by BuildWorkPro · buildworkpro.com/templates&amp;C&amp;8&amp;K8B93A1Paint Takeoff&amp;R&amp;8&amp;K8B93A1Page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workbookViewId="0" showGridLines="0">
      <pane ySplit="10" topLeftCell="A11" activePane="bottomLeft" state="frozen"/>
      <selection pane="bottomLeft"/>
    </sheetView>
  </sheetViews>
  <sheetFormatPr defaultRowHeight="15" outlineLevelRow="0" outlineLevelCol="0" x14ac:dyDescent="55"/>
  <cols>
    <col min="1" max="1" width="40" customWidth="1"/>
    <col min="2" max="2" width="7" customWidth="1"/>
    <col min="3" max="3" width="12" customWidth="1"/>
    <col min="4" max="4" width="10" customWidth="1"/>
    <col min="5" max="6" width="12" customWidth="1"/>
    <col min="7" max="7" width="13" customWidth="1"/>
    <col min="8" max="8" width="14" customWidth="1"/>
  </cols>
  <sheetData>
    <row r="1" ht="30" customHeight="1" spans="1:1" x14ac:dyDescent="0.25">
      <c r="A1" s="1" t="s">
        <v>131</v>
      </c>
    </row>
    <row r="2" spans="1:1" x14ac:dyDescent="0.25">
      <c r="A2" s="3" t="s">
        <v>132</v>
      </c>
    </row>
    <row r="3" ht="6" customHeight="1" spans="1:8" x14ac:dyDescent="0.25">
      <c r="A3" s="4"/>
      <c r="B3" s="4"/>
      <c r="C3" s="4"/>
      <c r="D3" s="4"/>
      <c r="E3" s="4"/>
      <c r="F3" s="4"/>
      <c r="G3" s="4"/>
      <c r="H3" s="4"/>
    </row>
    <row r="4" spans="1:2" x14ac:dyDescent="0.25">
      <c r="A4" s="5"/>
      <c r="B4" s="6" t="s">
        <v>3</v>
      </c>
    </row>
    <row r="6" spans="1:4" x14ac:dyDescent="0.25">
      <c r="A6" s="8" t="s">
        <v>133</v>
      </c>
      <c r="B6" s="8"/>
      <c r="C6" s="8"/>
      <c r="D6" s="59">
        <v>46</v>
      </c>
    </row>
    <row r="7" spans="1:4" x14ac:dyDescent="0.25">
      <c r="A7" s="8" t="s">
        <v>134</v>
      </c>
      <c r="B7" s="8"/>
      <c r="C7" s="8"/>
      <c r="D7" s="32">
        <v>0.18</v>
      </c>
    </row>
    <row r="8" spans="1:4" x14ac:dyDescent="0.25">
      <c r="A8" s="8" t="s">
        <v>135</v>
      </c>
      <c r="B8" s="8"/>
      <c r="C8" s="8"/>
      <c r="D8" s="32">
        <v>0.2</v>
      </c>
    </row>
    <row r="10" ht="22" customHeight="1" spans="1:8" x14ac:dyDescent="0.25">
      <c r="A10" s="13" t="s">
        <v>136</v>
      </c>
      <c r="B10" s="12" t="s">
        <v>29</v>
      </c>
      <c r="C10" s="14" t="s">
        <v>137</v>
      </c>
      <c r="D10" s="14" t="s">
        <v>138</v>
      </c>
      <c r="E10" s="14" t="s">
        <v>139</v>
      </c>
      <c r="F10" s="14" t="s">
        <v>140</v>
      </c>
      <c r="G10" s="14" t="s">
        <v>141</v>
      </c>
      <c r="H10" s="14" t="s">
        <v>142</v>
      </c>
    </row>
    <row r="11" spans="1:8" x14ac:dyDescent="0.25">
      <c r="A11" s="17" t="s">
        <v>143</v>
      </c>
      <c r="B11" s="19" t="s">
        <v>106</v>
      </c>
      <c r="C11" s="20">
        <v>14</v>
      </c>
      <c r="D11" s="60">
        <v>1.25</v>
      </c>
      <c r="E11" s="20">
        <v>0</v>
      </c>
      <c r="F11" s="21">
        <f>IF(A11="","",N(C11)+N(D11)*$D$6+N(E11))</f>
      </c>
      <c r="G11" s="21">
        <f>IF(OR(F11="",$D$8&gt;=1),"",ROUND(F11*(1+$D$7)/(1-$D$8),2))</f>
      </c>
      <c r="H11" s="21">
        <f>IF(G11="","",G11-F11*(1+$D$7))</f>
      </c>
    </row>
    <row r="12" spans="1:8" x14ac:dyDescent="0.25">
      <c r="A12" s="17" t="s">
        <v>144</v>
      </c>
      <c r="B12" s="19" t="s">
        <v>108</v>
      </c>
      <c r="C12" s="20">
        <v>0.03</v>
      </c>
      <c r="D12" s="60">
        <v>0.003</v>
      </c>
      <c r="E12" s="20">
        <v>0</v>
      </c>
      <c r="F12" s="21">
        <f>IF(A12="","",N(C12)+N(D12)*$D$6+N(E12))</f>
      </c>
      <c r="G12" s="21">
        <f>IF(OR(F12="",$D$8&gt;=1),"",ROUND(F12*(1+$D$7)/(1-$D$8),2))</f>
      </c>
      <c r="H12" s="21">
        <f>IF(G12="","",G12-F12*(1+$D$7))</f>
      </c>
    </row>
    <row r="13" spans="1:8" x14ac:dyDescent="0.25">
      <c r="A13" s="17" t="s">
        <v>109</v>
      </c>
      <c r="B13" s="19" t="s">
        <v>110</v>
      </c>
      <c r="C13" s="20">
        <v>0.18</v>
      </c>
      <c r="D13" s="60">
        <v>0.013</v>
      </c>
      <c r="E13" s="20">
        <v>0</v>
      </c>
      <c r="F13" s="21">
        <f>IF(A13="","",N(C13)+N(D13)*$D$6+N(E13))</f>
      </c>
      <c r="G13" s="21">
        <f>IF(OR(F13="",$D$8&gt;=1),"",ROUND(F13*(1+$D$7)/(1-$D$8),2))</f>
      </c>
      <c r="H13" s="21">
        <f>IF(G13="","",G13-F13*(1+$D$7))</f>
      </c>
    </row>
    <row r="14" spans="1:8" x14ac:dyDescent="0.25">
      <c r="A14" s="17" t="s">
        <v>145</v>
      </c>
      <c r="B14" s="19" t="s">
        <v>108</v>
      </c>
      <c r="C14" s="20">
        <v>0.32</v>
      </c>
      <c r="D14" s="60">
        <v>0.014</v>
      </c>
      <c r="E14" s="20">
        <v>0.03</v>
      </c>
      <c r="F14" s="21">
        <f>IF(A14="","",N(C14)+N(D14)*$D$6+N(E14))</f>
      </c>
      <c r="G14" s="21">
        <f>IF(OR(F14="",$D$8&gt;=1),"",ROUND(F14*(1+$D$7)/(1-$D$8),2))</f>
      </c>
      <c r="H14" s="21">
        <f>IF(G14="","",G14-F14*(1+$D$7))</f>
      </c>
    </row>
    <row r="15" spans="1:8" x14ac:dyDescent="0.25">
      <c r="A15" s="17" t="s">
        <v>146</v>
      </c>
      <c r="B15" s="19" t="s">
        <v>108</v>
      </c>
      <c r="C15" s="20">
        <v>0.11</v>
      </c>
      <c r="D15" s="60">
        <v>0.01</v>
      </c>
      <c r="E15" s="20">
        <v>0.02</v>
      </c>
      <c r="F15" s="21">
        <f>IF(A15="","",N(C15)+N(D15)*$D$6+N(E15))</f>
      </c>
      <c r="G15" s="21">
        <f>IF(OR(F15="",$D$8&gt;=1),"",ROUND(F15*(1+$D$7)/(1-$D$8),2))</f>
      </c>
      <c r="H15" s="21">
        <f>IF(G15="","",G15-F15*(1+$D$7))</f>
      </c>
    </row>
    <row r="16" spans="1:8" x14ac:dyDescent="0.25">
      <c r="A16" s="17" t="s">
        <v>147</v>
      </c>
      <c r="B16" s="19" t="s">
        <v>110</v>
      </c>
      <c r="C16" s="20">
        <v>0.15</v>
      </c>
      <c r="D16" s="60">
        <v>0.033</v>
      </c>
      <c r="E16" s="20">
        <v>0.02</v>
      </c>
      <c r="F16" s="21">
        <f>IF(A16="","",N(C16)+N(D16)*$D$6+N(E16))</f>
      </c>
      <c r="G16" s="21">
        <f>IF(OR(F16="",$D$8&gt;=1),"",ROUND(F16*(1+$D$7)/(1-$D$8),2))</f>
      </c>
      <c r="H16" s="21">
        <f>IF(G16="","",G16-F16*(1+$D$7))</f>
      </c>
    </row>
    <row r="17" spans="1:8" x14ac:dyDescent="0.25">
      <c r="A17" s="17" t="s">
        <v>148</v>
      </c>
      <c r="B17" s="19" t="s">
        <v>115</v>
      </c>
      <c r="C17" s="20">
        <v>18</v>
      </c>
      <c r="D17" s="60">
        <v>1.6</v>
      </c>
      <c r="E17" s="20">
        <v>4</v>
      </c>
      <c r="F17" s="21">
        <f>IF(A17="","",N(C17)+N(D17)*$D$6+N(E17))</f>
      </c>
      <c r="G17" s="21">
        <f>IF(OR(F17="",$D$8&gt;=1),"",ROUND(F17*(1+$D$7)/(1-$D$8),2))</f>
      </c>
      <c r="H17" s="21">
        <f>IF(G17="","",G17-F17*(1+$D$7))</f>
      </c>
    </row>
    <row r="18" spans="1:8" x14ac:dyDescent="0.25">
      <c r="A18" s="17" t="s">
        <v>149</v>
      </c>
      <c r="B18" s="19" t="s">
        <v>115</v>
      </c>
      <c r="C18" s="20">
        <v>3</v>
      </c>
      <c r="D18" s="60">
        <v>0.91</v>
      </c>
      <c r="E18" s="20">
        <v>2</v>
      </c>
      <c r="F18" s="21">
        <f>IF(A18="","",N(C18)+N(D18)*$D$6+N(E18))</f>
      </c>
      <c r="G18" s="21">
        <f>IF(OR(F18="",$D$8&gt;=1),"",ROUND(F18*(1+$D$7)/(1-$D$8),2))</f>
      </c>
      <c r="H18" s="21">
        <f>IF(G18="","",G18-F18*(1+$D$7))</f>
      </c>
    </row>
    <row r="19" spans="1:8" x14ac:dyDescent="0.25">
      <c r="A19" s="17"/>
      <c r="B19" s="19"/>
      <c r="C19" s="20"/>
      <c r="D19" s="60"/>
      <c r="E19" s="20"/>
      <c r="F19" s="21">
        <f>IF(A19="","",N(C19)+N(D19)*$D$6+N(E19))</f>
      </c>
      <c r="G19" s="21">
        <f>IF(OR(F19="",$D$8&gt;=1),"",ROUND(F19*(1+$D$7)/(1-$D$8),2))</f>
      </c>
      <c r="H19" s="21">
        <f>IF(G19="","",G19-F19*(1+$D$7))</f>
      </c>
    </row>
    <row r="20" spans="1:8" x14ac:dyDescent="0.25">
      <c r="A20" s="17"/>
      <c r="B20" s="19"/>
      <c r="C20" s="20"/>
      <c r="D20" s="60"/>
      <c r="E20" s="20"/>
      <c r="F20" s="21">
        <f>IF(A20="","",N(C20)+N(D20)*$D$6+N(E20))</f>
      </c>
      <c r="G20" s="21">
        <f>IF(OR(F20="",$D$8&gt;=1),"",ROUND(F20*(1+$D$7)/(1-$D$8),2))</f>
      </c>
      <c r="H20" s="21">
        <f>IF(G20="","",G20-F20*(1+$D$7))</f>
      </c>
    </row>
    <row r="21" spans="1:8" x14ac:dyDescent="0.25">
      <c r="A21" s="17"/>
      <c r="B21" s="19"/>
      <c r="C21" s="20"/>
      <c r="D21" s="60"/>
      <c r="E21" s="20"/>
      <c r="F21" s="21">
        <f>IF(A21="","",N(C21)+N(D21)*$D$6+N(E21))</f>
      </c>
      <c r="G21" s="21">
        <f>IF(OR(F21="",$D$8&gt;=1),"",ROUND(F21*(1+$D$7)/(1-$D$8),2))</f>
      </c>
      <c r="H21" s="21">
        <f>IF(G21="","",G21-F21*(1+$D$7))</f>
      </c>
    </row>
    <row r="22" spans="1:8" x14ac:dyDescent="0.25">
      <c r="A22" s="17"/>
      <c r="B22" s="19"/>
      <c r="C22" s="20"/>
      <c r="D22" s="60"/>
      <c r="E22" s="20"/>
      <c r="F22" s="21">
        <f>IF(A22="","",N(C22)+N(D22)*$D$6+N(E22))</f>
      </c>
      <c r="G22" s="21">
        <f>IF(OR(F22="",$D$8&gt;=1),"",ROUND(F22*(1+$D$7)/(1-$D$8),2))</f>
      </c>
      <c r="H22" s="21">
        <f>IF(G22="","",G22-F22*(1+$D$7))</f>
      </c>
    </row>
    <row r="23" spans="1:8" x14ac:dyDescent="0.25">
      <c r="A23" s="17"/>
      <c r="B23" s="19"/>
      <c r="C23" s="20"/>
      <c r="D23" s="60"/>
      <c r="E23" s="20"/>
      <c r="F23" s="21">
        <f>IF(A23="","",N(C23)+N(D23)*$D$6+N(E23))</f>
      </c>
      <c r="G23" s="21">
        <f>IF(OR(F23="",$D$8&gt;=1),"",ROUND(F23*(1+$D$7)/(1-$D$8),2))</f>
      </c>
      <c r="H23" s="21">
        <f>IF(G23="","",G23-F23*(1+$D$7))</f>
      </c>
    </row>
    <row r="24" spans="1:8" x14ac:dyDescent="0.25">
      <c r="A24" s="17"/>
      <c r="B24" s="19"/>
      <c r="C24" s="20"/>
      <c r="D24" s="60"/>
      <c r="E24" s="20"/>
      <c r="F24" s="21">
        <f>IF(A24="","",N(C24)+N(D24)*$D$6+N(E24))</f>
      </c>
      <c r="G24" s="21">
        <f>IF(OR(F24="",$D$8&gt;=1),"",ROUND(F24*(1+$D$7)/(1-$D$8),2))</f>
      </c>
      <c r="H24" s="21">
        <f>IF(G24="","",G24-F24*(1+$D$7))</f>
      </c>
    </row>
    <row r="26" ht="44" customHeight="1" spans="1:8" x14ac:dyDescent="0.25">
      <c r="A26" s="36" t="s">
        <v>150</v>
      </c>
      <c r="B26" s="36"/>
      <c r="C26" s="36"/>
      <c r="D26" s="36"/>
      <c r="E26" s="36"/>
      <c r="F26" s="36"/>
      <c r="G26" s="36"/>
      <c r="H26" s="36"/>
    </row>
    <row r="28" ht="32" customHeight="1" spans="1:8" x14ac:dyDescent="0.25">
      <c r="A28" s="36" t="s">
        <v>151</v>
      </c>
      <c r="B28" s="36"/>
      <c r="C28" s="36"/>
      <c r="D28" s="36"/>
      <c r="E28" s="36"/>
      <c r="F28" s="36"/>
      <c r="G28" s="36"/>
      <c r="H28" s="36"/>
    </row>
    <row r="30" ht="26" customHeight="1" spans="1:8" x14ac:dyDescent="0.25">
      <c r="A30" s="37" t="s">
        <v>152</v>
      </c>
      <c r="B30" s="37"/>
      <c r="C30" s="37"/>
      <c r="D30" s="37"/>
      <c r="E30" s="37"/>
      <c r="F30" s="37"/>
      <c r="G30" s="37"/>
      <c r="H30" s="37"/>
    </row>
  </sheetData>
  <mergeCells count="6">
    <mergeCell ref="A6:C6"/>
    <mergeCell ref="A7:C7"/>
    <mergeCell ref="A8:C8"/>
    <mergeCell ref="A26:H26"/>
    <mergeCell ref="A28:H28"/>
    <mergeCell ref="A30:H30"/>
  </mergeCells>
  <hyperlinks>
    <hyperlink ref="A30" r:id="rId1"/>
  </hyperlinks>
  <printOptions horizontalCentered="1"/>
  <pageMargins left="0.5" right="0.5" top="0.6" bottom="0.6" header="0.3" footer="0.3"/>
  <pageSetup paperSize="1" orientation="landscape" horizontalDpi="4294967295" verticalDpi="4294967295" scale="100" fitToWidth="1" fitToHeight="1"/>
  <headerFooter>
    <oddFooter>&amp;L&amp;8&amp;K8B93A1Free template by BuildWorkPro · buildworkpro.com/templates&amp;C&amp;8&amp;K8B93A1Unit Prices&amp;R&amp;8&amp;K8B93A1Page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563EB"/>
    <pageSetUpPr fitToPage="1"/>
  </sheetPr>
  <dimension ref="A1:B20"/>
  <sheetViews>
    <sheetView workbookViewId="0" showGridLines="0"/>
  </sheetViews>
  <sheetFormatPr defaultRowHeight="15" outlineLevelRow="0" outlineLevelCol="0" x14ac:dyDescent="55"/>
  <cols>
    <col min="1" max="1" width="4" customWidth="1"/>
    <col min="2" max="2" width="100" customWidth="1"/>
  </cols>
  <sheetData>
    <row r="1" ht="30" customHeight="1" spans="1:1" x14ac:dyDescent="0.25">
      <c r="A1" s="1" t="s">
        <v>153</v>
      </c>
    </row>
    <row r="2" ht="6" customHeight="1" spans="1:2" x14ac:dyDescent="0.25">
      <c r="A2" s="4"/>
      <c r="B2" s="4"/>
    </row>
    <row r="4" ht="45" customHeight="1" spans="1:2" x14ac:dyDescent="0.25">
      <c r="A4" s="61" t="s">
        <v>154</v>
      </c>
      <c r="B4" s="62" t="s">
        <v>155</v>
      </c>
    </row>
    <row r="5" ht="45" customHeight="1" spans="1:2" x14ac:dyDescent="0.25">
      <c r="A5" s="61" t="s">
        <v>156</v>
      </c>
      <c r="B5" s="62" t="s">
        <v>157</v>
      </c>
    </row>
    <row r="6" ht="30" customHeight="1" spans="1:2" x14ac:dyDescent="0.25">
      <c r="A6" s="61" t="s">
        <v>158</v>
      </c>
      <c r="B6" s="62" t="s">
        <v>159</v>
      </c>
    </row>
    <row r="7" ht="30" customHeight="1" spans="1:2" x14ac:dyDescent="0.25">
      <c r="A7" s="61" t="s">
        <v>160</v>
      </c>
      <c r="B7" s="62" t="s">
        <v>161</v>
      </c>
    </row>
    <row r="8" ht="60" customHeight="1" spans="1:2" x14ac:dyDescent="0.25">
      <c r="A8" s="61" t="s">
        <v>162</v>
      </c>
      <c r="B8" s="62" t="s">
        <v>163</v>
      </c>
    </row>
    <row r="9" ht="30" customHeight="1" spans="1:2" x14ac:dyDescent="0.25">
      <c r="A9" s="61" t="s">
        <v>164</v>
      </c>
      <c r="B9" s="62" t="s">
        <v>165</v>
      </c>
    </row>
    <row r="11" spans="2:2" x14ac:dyDescent="0.25">
      <c r="B11" s="7" t="s">
        <v>166</v>
      </c>
    </row>
    <row r="12" ht="30" customHeight="1" spans="1:2" x14ac:dyDescent="0.25">
      <c r="A12" s="63" t="s">
        <v>167</v>
      </c>
      <c r="B12" s="64" t="s">
        <v>168</v>
      </c>
    </row>
    <row r="13" ht="30" customHeight="1" spans="1:2" x14ac:dyDescent="0.25">
      <c r="A13" s="63" t="s">
        <v>167</v>
      </c>
      <c r="B13" s="64" t="s">
        <v>169</v>
      </c>
    </row>
    <row r="14" ht="30" customHeight="1" spans="1:2" x14ac:dyDescent="0.25">
      <c r="A14" s="63" t="s">
        <v>167</v>
      </c>
      <c r="B14" s="64" t="s">
        <v>170</v>
      </c>
    </row>
    <row r="15" ht="30" customHeight="1" spans="1:2" x14ac:dyDescent="0.25">
      <c r="A15" s="63" t="s">
        <v>167</v>
      </c>
      <c r="B15" s="64" t="s">
        <v>171</v>
      </c>
    </row>
    <row r="17" ht="44" customHeight="1" spans="1:2" x14ac:dyDescent="0.25">
      <c r="A17" s="36" t="s">
        <v>172</v>
      </c>
      <c r="B17" s="36"/>
    </row>
    <row r="18" spans="2:2" x14ac:dyDescent="0.25">
      <c r="B18" s="65" t="s">
        <v>173</v>
      </c>
    </row>
    <row r="20" ht="78" customHeight="1" spans="1:2" x14ac:dyDescent="0.25">
      <c r="A20" s="37" t="s">
        <v>174</v>
      </c>
      <c r="B20" s="37"/>
    </row>
  </sheetData>
  <mergeCells count="2">
    <mergeCell ref="A17:B17"/>
    <mergeCell ref="A20:B20"/>
  </mergeCells>
  <hyperlinks>
    <hyperlink ref="B18" r:id="rId1"/>
    <hyperlink ref="A20" r:id="rId2"/>
  </hyperlinks>
  <printOptions horizontalCentered="1"/>
  <pageMargins left="0.5" right="0.5" top="0.6" bottom="0.6" header="0.3" footer="0.3"/>
  <pageSetup paperSize="1" orientation="portrait" horizontalDpi="4294967295" verticalDpi="4294967295" scale="100" fitToWidth="1" fitToHeight="0"/>
  <headerFooter>
    <oddFooter>&amp;L&amp;8&amp;K8B93A1Free template by BuildWorkPro · buildworkpro.com/templates&amp;C&amp;8&amp;K8B93A1How to Use&amp;R&amp;8&amp;K8B93A1Page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Estimate</vt:lpstr>
      <vt:lpstr>Paint Takeoff</vt:lpstr>
      <vt:lpstr>Unit Prices</vt:lpstr>
      <vt:lpstr>How to Use</vt:lpstr>
    </vt:vector>
  </TitlesOfParts>
  <Company>BuildWorkPro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BuildWorkPro</dc:creator>
  <dc:title>Painting Estimate Template</dc:title>
  <dc:subject>Painting Estimate Template</dc:subject>
  <dc:description/>
  <cp:keywords>construction template, subcontractor, buildworkpro</cp:keywords>
  <cp:category/>
  <cp:lastModifiedBy>BuildWorkPro</cp:lastModifiedBy>
  <dcterms:created xsi:type="dcterms:W3CDTF">2026-09-17T12:00:00Z</dcterms:created>
  <dcterms:modified xsi:type="dcterms:W3CDTF">2026-09-17T12:00:00Z</dcterms:modified>
</cp:coreProperties>
</file>